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235"/>
  </bookViews>
  <sheets>
    <sheet name="Меню младшие 1-4 кл ОСЕНЬ" sheetId="6" r:id="rId1"/>
    <sheet name="Меню старшие 5-11 кл ОСЕНЬ" sheetId="7" r:id="rId2"/>
    <sheet name="Замена 1 неделя" sheetId="9" r:id="rId3"/>
    <sheet name="Замена 2 неделя" sheetId="10" r:id="rId4"/>
    <sheet name="Меню сокр" sheetId="11" r:id="rId5"/>
  </sheets>
  <definedNames>
    <definedName name="_xlnm._FilterDatabase" localSheetId="0" hidden="1">'Меню младшие 1-4 кл ОСЕНЬ'!$A$2:$A$213</definedName>
  </definedNames>
  <calcPr calcId="144525"/>
</workbook>
</file>

<file path=xl/calcChain.xml><?xml version="1.0" encoding="utf-8"?>
<calcChain xmlns="http://schemas.openxmlformats.org/spreadsheetml/2006/main">
  <c r="D130" i="7" l="1"/>
  <c r="D75" i="7"/>
  <c r="D59" i="7"/>
  <c r="E149" i="7"/>
  <c r="F149" i="7"/>
  <c r="G149" i="7"/>
  <c r="H149" i="7"/>
  <c r="I149" i="7"/>
  <c r="J149" i="7"/>
  <c r="K149" i="7"/>
  <c r="L149" i="7"/>
  <c r="M149" i="7"/>
  <c r="N149" i="7"/>
  <c r="O149" i="7"/>
  <c r="P149" i="7"/>
  <c r="Q149" i="7"/>
  <c r="D149" i="7"/>
  <c r="E141" i="7"/>
  <c r="F141" i="7"/>
  <c r="G141" i="7"/>
  <c r="H141" i="7"/>
  <c r="I141" i="7"/>
  <c r="J141" i="7"/>
  <c r="K141" i="7"/>
  <c r="L141" i="7"/>
  <c r="M141" i="7"/>
  <c r="N141" i="7"/>
  <c r="O141" i="7"/>
  <c r="P141" i="7"/>
  <c r="Q141" i="7"/>
  <c r="D141" i="7"/>
  <c r="E115" i="7"/>
  <c r="F115" i="7"/>
  <c r="G115" i="7"/>
  <c r="H115" i="7"/>
  <c r="I115" i="7"/>
  <c r="J115" i="7"/>
  <c r="K115" i="7"/>
  <c r="L115" i="7"/>
  <c r="M115" i="7"/>
  <c r="N115" i="7"/>
  <c r="O115" i="7"/>
  <c r="D115" i="7"/>
  <c r="E130" i="7"/>
  <c r="F130" i="7"/>
  <c r="G130" i="7"/>
  <c r="H130" i="7"/>
  <c r="I130" i="7"/>
  <c r="J130" i="7"/>
  <c r="K130" i="7"/>
  <c r="L130" i="7"/>
  <c r="M130" i="7"/>
  <c r="N130" i="7"/>
  <c r="O130" i="7"/>
  <c r="P130" i="7"/>
  <c r="Q130" i="7"/>
  <c r="E92" i="7"/>
  <c r="F92" i="7"/>
  <c r="G92" i="7"/>
  <c r="H92" i="7"/>
  <c r="I92" i="7"/>
  <c r="J92" i="7"/>
  <c r="K92" i="7"/>
  <c r="L92" i="7"/>
  <c r="M92" i="7"/>
  <c r="N92" i="7"/>
  <c r="O92" i="7"/>
  <c r="D92" i="7"/>
  <c r="E84" i="7"/>
  <c r="F84" i="7"/>
  <c r="G84" i="7"/>
  <c r="H84" i="7"/>
  <c r="I84" i="7"/>
  <c r="J84" i="7"/>
  <c r="K84" i="7"/>
  <c r="L84" i="7"/>
  <c r="M84" i="7"/>
  <c r="N84" i="7"/>
  <c r="O84" i="7"/>
  <c r="D84" i="7"/>
  <c r="E75" i="7"/>
  <c r="F75" i="7"/>
  <c r="G75" i="7"/>
  <c r="H75" i="7"/>
  <c r="I75" i="7"/>
  <c r="J75" i="7"/>
  <c r="K75" i="7"/>
  <c r="L75" i="7"/>
  <c r="M75" i="7"/>
  <c r="N75" i="7"/>
  <c r="O75" i="7"/>
  <c r="P75" i="7"/>
  <c r="Q75" i="7"/>
  <c r="E67" i="7"/>
  <c r="F67" i="7"/>
  <c r="G67" i="7"/>
  <c r="H67" i="7"/>
  <c r="I67" i="7"/>
  <c r="J67" i="7"/>
  <c r="K67" i="7"/>
  <c r="L67" i="7"/>
  <c r="M67" i="7"/>
  <c r="N67" i="7"/>
  <c r="O67" i="7"/>
  <c r="D67" i="7"/>
  <c r="E59" i="7"/>
  <c r="F59" i="7"/>
  <c r="G59" i="7"/>
  <c r="G158" i="7"/>
  <c r="G159" i="7"/>
  <c r="H59" i="7"/>
  <c r="I59" i="7"/>
  <c r="J59" i="7"/>
  <c r="K59" i="7"/>
  <c r="K158" i="7"/>
  <c r="K159" i="7"/>
  <c r="L59" i="7"/>
  <c r="M59" i="7"/>
  <c r="N59" i="7"/>
  <c r="O59" i="7"/>
  <c r="O143" i="6"/>
  <c r="N143" i="6"/>
  <c r="M143" i="6"/>
  <c r="L143" i="6"/>
  <c r="K143" i="6"/>
  <c r="J143" i="6"/>
  <c r="I143" i="6"/>
  <c r="H143" i="6"/>
  <c r="G143" i="6"/>
  <c r="F143" i="6"/>
  <c r="E143" i="6"/>
  <c r="D143" i="6"/>
  <c r="E197" i="6"/>
  <c r="F197" i="6"/>
  <c r="G197" i="6"/>
  <c r="H197" i="6"/>
  <c r="H198" i="6"/>
  <c r="I197" i="6"/>
  <c r="J197" i="6"/>
  <c r="K197" i="6"/>
  <c r="L197" i="6"/>
  <c r="L198" i="6" s="1"/>
  <c r="M197" i="6"/>
  <c r="N197" i="6"/>
  <c r="O197" i="6"/>
  <c r="O198" i="6" s="1"/>
  <c r="P197" i="6"/>
  <c r="Q197" i="6"/>
  <c r="D197" i="6"/>
  <c r="D151" i="6"/>
  <c r="H18" i="10"/>
  <c r="G31" i="10"/>
  <c r="H31" i="10"/>
  <c r="J37" i="9"/>
  <c r="G29" i="9"/>
  <c r="G37" i="9"/>
  <c r="G8" i="10"/>
  <c r="H37" i="9"/>
  <c r="I37" i="9"/>
  <c r="F198" i="6"/>
  <c r="J31" i="10"/>
  <c r="I31" i="10"/>
  <c r="J18" i="10"/>
  <c r="G18" i="10"/>
  <c r="J17" i="10"/>
  <c r="G17" i="10"/>
  <c r="J8" i="10"/>
  <c r="I8" i="10"/>
  <c r="H8" i="10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F66" i="6"/>
  <c r="E66" i="6"/>
  <c r="G66" i="6"/>
  <c r="H66" i="6"/>
  <c r="I66" i="6"/>
  <c r="J66" i="6"/>
  <c r="K66" i="6"/>
  <c r="L66" i="6"/>
  <c r="M66" i="6"/>
  <c r="N66" i="6"/>
  <c r="O66" i="6"/>
  <c r="D66" i="6"/>
  <c r="H29" i="9"/>
  <c r="I29" i="9"/>
  <c r="J29" i="9"/>
  <c r="H19" i="9"/>
  <c r="I19" i="9"/>
  <c r="J19" i="9"/>
  <c r="G19" i="9"/>
  <c r="H11" i="9"/>
  <c r="I11" i="9"/>
  <c r="J11" i="9"/>
  <c r="G11" i="9"/>
  <c r="C158" i="7"/>
  <c r="C159" i="7"/>
  <c r="D157" i="7"/>
  <c r="E122" i="7"/>
  <c r="F122" i="7"/>
  <c r="G122" i="7"/>
  <c r="H122" i="7"/>
  <c r="I122" i="7"/>
  <c r="J122" i="7"/>
  <c r="K122" i="7"/>
  <c r="L122" i="7"/>
  <c r="M122" i="7"/>
  <c r="N122" i="7"/>
  <c r="O122" i="7"/>
  <c r="D122" i="7"/>
  <c r="D111" i="6"/>
  <c r="E100" i="7"/>
  <c r="F100" i="7"/>
  <c r="G100" i="7"/>
  <c r="H100" i="7"/>
  <c r="I100" i="7"/>
  <c r="J100" i="7"/>
  <c r="K100" i="7"/>
  <c r="L100" i="7"/>
  <c r="M100" i="7"/>
  <c r="N100" i="7"/>
  <c r="O100" i="7"/>
  <c r="D100" i="7"/>
  <c r="P67" i="7"/>
  <c r="Q67" i="7"/>
  <c r="C199" i="6"/>
  <c r="C200" i="6" s="1"/>
  <c r="E198" i="6"/>
  <c r="G198" i="6"/>
  <c r="I198" i="6"/>
  <c r="J198" i="6"/>
  <c r="K198" i="6"/>
  <c r="M198" i="6"/>
  <c r="N198" i="6"/>
  <c r="D198" i="6"/>
  <c r="D189" i="6"/>
  <c r="E181" i="6"/>
  <c r="F181" i="6"/>
  <c r="G181" i="6"/>
  <c r="H181" i="6"/>
  <c r="I181" i="6"/>
  <c r="J181" i="6"/>
  <c r="K181" i="6"/>
  <c r="L181" i="6"/>
  <c r="M181" i="6"/>
  <c r="N181" i="6"/>
  <c r="O181" i="6"/>
  <c r="D181" i="6"/>
  <c r="E160" i="6"/>
  <c r="F160" i="6"/>
  <c r="G160" i="6"/>
  <c r="H160" i="6"/>
  <c r="I160" i="6"/>
  <c r="J160" i="6"/>
  <c r="K160" i="6"/>
  <c r="L160" i="6"/>
  <c r="M160" i="6"/>
  <c r="N160" i="6"/>
  <c r="O160" i="6"/>
  <c r="D160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D121" i="6"/>
  <c r="D101" i="6"/>
  <c r="D75" i="6"/>
  <c r="E75" i="6"/>
  <c r="F75" i="6"/>
  <c r="G75" i="6"/>
  <c r="H75" i="6"/>
  <c r="I75" i="6"/>
  <c r="J75" i="6"/>
  <c r="K75" i="6"/>
  <c r="L75" i="6"/>
  <c r="M75" i="6"/>
  <c r="N75" i="6"/>
  <c r="O75" i="6"/>
  <c r="E157" i="7"/>
  <c r="F157" i="7"/>
  <c r="G157" i="7"/>
  <c r="H157" i="7"/>
  <c r="I157" i="7"/>
  <c r="J157" i="7"/>
  <c r="J158" i="7"/>
  <c r="J159" i="7"/>
  <c r="K157" i="7"/>
  <c r="L157" i="7"/>
  <c r="M157" i="7"/>
  <c r="N157" i="7"/>
  <c r="O157" i="7"/>
  <c r="P122" i="7"/>
  <c r="Q122" i="7"/>
  <c r="P115" i="7"/>
  <c r="Q115" i="7"/>
  <c r="P59" i="7"/>
  <c r="Q59" i="7"/>
  <c r="S42" i="11"/>
  <c r="O151" i="6"/>
  <c r="N151" i="6"/>
  <c r="M151" i="6"/>
  <c r="L151" i="6"/>
  <c r="K151" i="6"/>
  <c r="J151" i="6"/>
  <c r="I151" i="6"/>
  <c r="H151" i="6"/>
  <c r="G151" i="6"/>
  <c r="F151" i="6"/>
  <c r="E151" i="6"/>
  <c r="E189" i="6"/>
  <c r="F189" i="6"/>
  <c r="G189" i="6"/>
  <c r="H189" i="6"/>
  <c r="I189" i="6"/>
  <c r="J189" i="6"/>
  <c r="K189" i="6"/>
  <c r="L189" i="6"/>
  <c r="M189" i="6"/>
  <c r="N189" i="6"/>
  <c r="O189" i="6"/>
  <c r="P181" i="6"/>
  <c r="Q181" i="6"/>
  <c r="E111" i="6"/>
  <c r="F111" i="6"/>
  <c r="G111" i="6"/>
  <c r="H111" i="6"/>
  <c r="I111" i="6"/>
  <c r="J111" i="6"/>
  <c r="J199" i="6" s="1"/>
  <c r="J200" i="6" s="1"/>
  <c r="K111" i="6"/>
  <c r="L111" i="6"/>
  <c r="M111" i="6"/>
  <c r="N111" i="6"/>
  <c r="N199" i="6" s="1"/>
  <c r="N200" i="6" s="1"/>
  <c r="O111" i="6"/>
  <c r="P111" i="6"/>
  <c r="Q111" i="6"/>
  <c r="E101" i="6"/>
  <c r="F101" i="6"/>
  <c r="G101" i="6"/>
  <c r="G199" i="6" s="1"/>
  <c r="G200" i="6" s="1"/>
  <c r="H101" i="6"/>
  <c r="I101" i="6"/>
  <c r="I199" i="6" s="1"/>
  <c r="I200" i="6" s="1"/>
  <c r="J101" i="6"/>
  <c r="K101" i="6"/>
  <c r="K199" i="6" s="1"/>
  <c r="K200" i="6" s="1"/>
  <c r="L101" i="6"/>
  <c r="M101" i="6"/>
  <c r="N101" i="6"/>
  <c r="O101" i="6"/>
  <c r="P101" i="6"/>
  <c r="Q101" i="6"/>
  <c r="P66" i="6"/>
  <c r="Q66" i="6"/>
  <c r="P189" i="6"/>
  <c r="Q189" i="6"/>
  <c r="T43" i="11"/>
  <c r="T44" i="11"/>
  <c r="T45" i="11"/>
  <c r="S43" i="11"/>
  <c r="S44" i="11"/>
  <c r="S45" i="11"/>
  <c r="T42" i="11"/>
  <c r="T21" i="11"/>
  <c r="T22" i="11"/>
  <c r="T23" i="11"/>
  <c r="T46" i="11"/>
  <c r="T47" i="11"/>
  <c r="T20" i="11"/>
  <c r="S21" i="11"/>
  <c r="S22" i="11"/>
  <c r="S23" i="11"/>
  <c r="S46" i="11"/>
  <c r="S47" i="11"/>
  <c r="S20" i="11"/>
  <c r="E158" i="7"/>
  <c r="E159" i="7"/>
  <c r="D199" i="6"/>
  <c r="D200" i="6" s="1"/>
  <c r="F199" i="6"/>
  <c r="F200" i="6" s="1"/>
  <c r="H199" i="6"/>
  <c r="H200" i="6" s="1"/>
  <c r="L158" i="7"/>
  <c r="L159" i="7"/>
  <c r="D158" i="7"/>
  <c r="D159" i="7"/>
  <c r="O158" i="7"/>
  <c r="O159" i="7"/>
  <c r="H158" i="7"/>
  <c r="H159" i="7"/>
  <c r="M158" i="7"/>
  <c r="M159" i="7"/>
  <c r="I158" i="7"/>
  <c r="I159" i="7"/>
  <c r="N158" i="7"/>
  <c r="N159" i="7"/>
  <c r="F158" i="7"/>
  <c r="F159" i="7"/>
  <c r="O199" i="6" l="1"/>
  <c r="O200" i="6" s="1"/>
  <c r="M199" i="6"/>
  <c r="M200" i="6" s="1"/>
  <c r="E199" i="6"/>
  <c r="E200" i="6" s="1"/>
  <c r="L199" i="6"/>
  <c r="L200" i="6" s="1"/>
</calcChain>
</file>

<file path=xl/sharedStrings.xml><?xml version="1.0" encoding="utf-8"?>
<sst xmlns="http://schemas.openxmlformats.org/spreadsheetml/2006/main" count="797" uniqueCount="236">
  <si>
    <t>Наименование блюд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</si>
  <si>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</si>
  <si>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</si>
  <si>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</si>
  <si>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</si>
  <si>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</si>
  <si>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</si>
  <si>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</si>
  <si>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</si>
  <si>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</si>
  <si>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</si>
  <si>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</si>
  <si>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</si>
  <si>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2-ая неделя </t>
  </si>
  <si>
    <t>1 день</t>
  </si>
  <si>
    <t>Итого:</t>
  </si>
  <si>
    <t>2 день</t>
  </si>
  <si>
    <t>3 день</t>
  </si>
  <si>
    <t>150/5</t>
  </si>
  <si>
    <t>4 день</t>
  </si>
  <si>
    <t>5 день</t>
  </si>
  <si>
    <t>6 день</t>
  </si>
  <si>
    <t>50/150</t>
  </si>
  <si>
    <t>50/50</t>
  </si>
  <si>
    <t>№ рецептуры</t>
  </si>
  <si>
    <t>1-ая неделя</t>
  </si>
  <si>
    <t>Выход,г</t>
  </si>
  <si>
    <t>100</t>
  </si>
  <si>
    <t>Чай с сахаром</t>
  </si>
  <si>
    <t>Хлеб пшеничный</t>
  </si>
  <si>
    <t>Хлеб ржаной</t>
  </si>
  <si>
    <t>Компот из свежих яблок (75 С)</t>
  </si>
  <si>
    <t>Плоды и ягоды свежие (яблоки)</t>
  </si>
  <si>
    <t xml:space="preserve">Чай с сахаром, с лимоном </t>
  </si>
  <si>
    <t>Хим.состав и калорийность российских продуктов питания табл 9 стр 184 , 2012 Дели +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</si>
  <si>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</si>
  <si>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</si>
  <si>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Каша гречневая рассыпчатая с маслом сливочным</t>
  </si>
  <si>
    <t>№ 376 Сбор.рец. На прод-ию для обуч. Во всех образ.учреж-Дели 2017</t>
  </si>
  <si>
    <t>№ 171 Сбор.рец. На прод-ию для обуч. Во всех образ.учреж-Дели 2017</t>
  </si>
  <si>
    <t>Пюре картофельное с маслом сливочным</t>
  </si>
  <si>
    <t>№ 312 Сбор.рец. На прод-ию для обуч. Во всех образ.учреж-Дели -2017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</si>
  <si>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</si>
  <si>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</si>
  <si>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№ 342 Сбор.рец. На прод-ию для обуч. Во всех образ.учреж-Дели 2017</t>
  </si>
  <si>
    <t>90</t>
  </si>
  <si>
    <t>Сыр порционно</t>
  </si>
  <si>
    <t>№ 15 Сбор.рец. На прод-ию для обуч. Во всех образ.учреж-Дели 2017</t>
  </si>
  <si>
    <t xml:space="preserve">ПРИМЕРНОЕ ДВУХНЕДЕЛЬНОЕ МЕНЮ ДЛЯ ОБУЧАЮЩИХСЯ В ОБЩЕОБРАЗОВАТЕЛЬНЫХ ОРГАНИЗАЦИЯХ С 5 по 11 КЛАССЫ </t>
  </si>
  <si>
    <t xml:space="preserve">Примерное цикличное двенадцатидневное меню </t>
  </si>
  <si>
    <t xml:space="preserve">Для организации бесплатного горячего питания (горячих завтраков) для обучающихся начальных классов </t>
  </si>
  <si>
    <t>Разработано и утвеждено</t>
  </si>
  <si>
    <t>в возрасте с12лет и старше (5-11 классы)</t>
  </si>
  <si>
    <t>№ 271 Сбор.рец. На прод-ию для обуч. Во всех образ.учреж-Дели 2017</t>
  </si>
  <si>
    <t>180/10/10</t>
  </si>
  <si>
    <t>Котлеты из мяса кур</t>
  </si>
  <si>
    <t>№ 294 Сбор.рец. На прод-ию для обуч. Во всех образ.учреж-Дели -2017</t>
  </si>
  <si>
    <t>№293 Сбор.рец. На прод-ию для обуч. Во всех образ.учреж-Дели 2017</t>
  </si>
  <si>
    <t xml:space="preserve">№ 15 Сбор.рец. На прод-ию для обуч. Во всех образ.учреж-Дели -2017 </t>
  </si>
  <si>
    <t xml:space="preserve">Каша "Дружба" вязкая молочная </t>
  </si>
  <si>
    <t>Макаронные изделия отварные с маслом сливочным</t>
  </si>
  <si>
    <t xml:space="preserve">№ 62 Сбор.рец. На прод-ию для обуч. Во всех образ.учреж-Дели -2017 </t>
  </si>
  <si>
    <t>Салат из моркови с сахаром</t>
  </si>
  <si>
    <t>190/10</t>
  </si>
  <si>
    <t>185/10/5</t>
  </si>
  <si>
    <t>Рис отварной рассыпчатый с маслом сливочным</t>
  </si>
  <si>
    <t>Салат из свеклы отварной</t>
  </si>
  <si>
    <t>№ 52 Сбор.рец. На прод-ию для обуч. Во всех образ.учреж-Дели -2017</t>
  </si>
  <si>
    <t>10</t>
  </si>
  <si>
    <t>ТТК</t>
  </si>
  <si>
    <t>№ 304  Сбор.рец. На прод-ию для обуч. Во всех образ.учреж-Дели 2017</t>
  </si>
  <si>
    <t>Котлета домашняя из говядины</t>
  </si>
  <si>
    <t>Каша "Дружба" вязкая молочная с маслом сливочным</t>
  </si>
  <si>
    <t>80/20</t>
  </si>
  <si>
    <t xml:space="preserve"> 2 день</t>
  </si>
  <si>
    <t>Котлеты из мяса кур в томатном соусе</t>
  </si>
  <si>
    <t>Пюре картофельное</t>
  </si>
  <si>
    <t>Замена блюда</t>
  </si>
  <si>
    <t>День</t>
  </si>
  <si>
    <t>Прием пищи</t>
  </si>
  <si>
    <t>Заменяемое блюдо/ Вариант Замены</t>
  </si>
  <si>
    <t>Белки,г</t>
  </si>
  <si>
    <t>Жиры,г</t>
  </si>
  <si>
    <t>Углеводы,г</t>
  </si>
  <si>
    <t>ЭЦ,ккал</t>
  </si>
  <si>
    <t>по меню</t>
  </si>
  <si>
    <t>День 1 (1 неделя)</t>
  </si>
  <si>
    <t>замена</t>
  </si>
  <si>
    <t>Сосиски отварные</t>
  </si>
  <si>
    <t>День 2 (2 неделя)</t>
  </si>
  <si>
    <t>ГОРЯЧИЙ ЗАВТРАК</t>
  </si>
  <si>
    <t>7-11 лет</t>
  </si>
  <si>
    <t>12 лет и старше</t>
  </si>
  <si>
    <t>Котлета домашняя</t>
  </si>
  <si>
    <t>Макаронные изделия с маслом сливочным</t>
  </si>
  <si>
    <t>2-ая неделя</t>
  </si>
  <si>
    <t>Салат из отварной свеклы</t>
  </si>
  <si>
    <t>60/40</t>
  </si>
  <si>
    <t xml:space="preserve">Чай с сахаром </t>
  </si>
  <si>
    <t>150/3</t>
  </si>
  <si>
    <t>Птица запеченная</t>
  </si>
  <si>
    <t>№ 229 Сбор.рец. На прод-ию для обуч. Во всех образ.учреж-Дели 2017</t>
  </si>
  <si>
    <t>Рыба, тушенная в томате с овощами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</si>
  <si>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</si>
  <si>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</si>
  <si>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Горячий завтрак младшие классы (7-11 лет)</t>
  </si>
  <si>
    <t>220/5</t>
  </si>
  <si>
    <t>Тефтели мясные в томатно-сметанном соусе</t>
  </si>
  <si>
    <t>Котлеты говяжьи</t>
  </si>
  <si>
    <t>170/5</t>
  </si>
  <si>
    <t>Овощи тушеные с мясом</t>
  </si>
  <si>
    <t>Гороховое пюре с маслом сливочным</t>
  </si>
  <si>
    <t>№ 199 Сбор.рец. На прод-ию для обуч. Во всех образ.учреж-Дели 2017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</si>
  <si>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</si>
  <si>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</si>
  <si>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№143,241 Сбор.рец. На прод-ию для обуч. Во всех образ.учреж-Дели 2017</t>
  </si>
  <si>
    <t>Согласовано</t>
  </si>
  <si>
    <t>Руководитель общеобразовательного учреждения</t>
  </si>
  <si>
    <t>________________________</t>
  </si>
  <si>
    <t>Компот из сухофруктов (75С)</t>
  </si>
  <si>
    <t>№349  Сбор.рец. На прод-ию для обуч. Во всех образ.учреж-Дели 2017</t>
  </si>
  <si>
    <t>№3 Сбор.рец. На прод-ию для обуч. Во всех образ.учреж-Дели 2017</t>
  </si>
  <si>
    <r>
      <rPr>
        <sz val="11"/>
        <color indexed="10"/>
        <rFont val="Arial"/>
        <family val="2"/>
        <charset val="204"/>
      </rPr>
      <t>ИЛИ</t>
    </r>
    <r>
      <rPr>
        <b/>
        <sz val="11"/>
        <rFont val="Arial"/>
        <family val="2"/>
        <charset val="204"/>
      </rPr>
      <t xml:space="preserve"> СОСИСКИ ОТВАРНЫЕ</t>
    </r>
  </si>
  <si>
    <r>
      <rPr>
        <sz val="11"/>
        <color indexed="10"/>
        <rFont val="Arial"/>
        <family val="2"/>
        <charset val="204"/>
      </rPr>
      <t>ИЛИ</t>
    </r>
    <r>
      <rPr>
        <sz val="11"/>
        <rFont val="Arial"/>
        <family val="2"/>
      </rPr>
      <t xml:space="preserve"> Котлета домашняя из говядины</t>
    </r>
  </si>
  <si>
    <t>Итого с заменой на котлеты:</t>
  </si>
  <si>
    <t>Итого с заменой на сосиски:</t>
  </si>
  <si>
    <t>Компот из сухофруктов (75С) (сахара 10г)</t>
  </si>
  <si>
    <t>ВСЕГО за 12 дней:</t>
  </si>
  <si>
    <t>В среднем на 1 учащегося в день:</t>
  </si>
  <si>
    <t>20-25%</t>
  </si>
  <si>
    <t>ЭЦ на 1 учащегося,ккал за 12дней</t>
  </si>
  <si>
    <t>ЭЦ на 1 учащегося,ккал в среднем за день</t>
  </si>
  <si>
    <t>Распределение по приему пищи,%</t>
  </si>
  <si>
    <t>Напиток из свежих фруктов (75С)</t>
  </si>
  <si>
    <t>(общеобразовательные организации с режимом обучения до 6 часов)</t>
  </si>
  <si>
    <t>День 6 (1 неделя)</t>
  </si>
  <si>
    <t>Горячий завтрак младшие классы          (7-11 лет)</t>
  </si>
  <si>
    <t>Тефтели мясные в томатном соусе</t>
  </si>
  <si>
    <t>150</t>
  </si>
  <si>
    <t>Салат из моркови с яблоками</t>
  </si>
  <si>
    <t>Бутерброд с маслом сливочным и сыром</t>
  </si>
  <si>
    <t>Пельмени с маслом сливочным</t>
  </si>
  <si>
    <t>№ 59 Сбор.рец. На прод-ию для обуч. Во всех образ.учреж-Дели 2017</t>
  </si>
  <si>
    <t>Печенье</t>
  </si>
  <si>
    <t>Хим.состав и калорийность российских продуктов питания табл 9 стр 186 , 2012 Дели +</t>
  </si>
  <si>
    <t>Гуляш из говядины</t>
  </si>
  <si>
    <t>№ 260 Сбор.рец. На прод-ию для обуч. Во всех образ.учреж-Дели -2017</t>
  </si>
  <si>
    <t>Чай "Витаминный" с ягодами</t>
  </si>
  <si>
    <t>Батончик злаковый</t>
  </si>
  <si>
    <t>Салат из свежей капусты с морковью</t>
  </si>
  <si>
    <t>№ 45 Сбор.рец. На прод-ию для обуч. Во всех образ.учреж-Дели -2017</t>
  </si>
  <si>
    <t>№ 265 Сбор.рец. На прод-ию для обуч. Во всех образ.учреж-Дели -2017</t>
  </si>
  <si>
    <t>Плов из говядины с рисом</t>
  </si>
  <si>
    <t>Биточки рыбные в сметанном соусе</t>
  </si>
  <si>
    <t>№ 234,330 Сбор.рец. На прод-ию для обуч. Во всех образ.учреж-Дели 2017</t>
  </si>
  <si>
    <t xml:space="preserve">№ 45 Сбор.рец. На прод-ию для обуч. Во всех образ.учреж-Дели -2017 </t>
  </si>
  <si>
    <t>Директор ООО "АБК-Пэймент""</t>
  </si>
  <si>
    <t>________________Р.Р. Рахматуллин</t>
  </si>
  <si>
    <t xml:space="preserve">Салат из свежей белокочанной капусты </t>
  </si>
  <si>
    <t>нет</t>
  </si>
  <si>
    <t>Биточки рыбные в сметанном сооусе</t>
  </si>
  <si>
    <t>Гуляш из говядины/Гуляш из куриных грудок</t>
  </si>
  <si>
    <t>Котлеты говяжьи/Котлеты говяжьи в томатном соусе (для ст.кл)</t>
  </si>
  <si>
    <t>Рис отварной рассыпчатый с маслом сливочным/Рис отварной рассыпчатый (ст.кл)</t>
  </si>
  <si>
    <t>Макаронные изделия отварные с маслом сливочным/ Макаронные изделия отварные (ст.кл)</t>
  </si>
  <si>
    <t>Пюре картофельное с маслом сливочным/Пюре картофельное (ст.кл)</t>
  </si>
  <si>
    <t>если с заменой</t>
  </si>
  <si>
    <t>Горячий завтрак старшие классы (12 лет и ст)</t>
  </si>
  <si>
    <t>СОСИСКИ ОТВАРНЫЕ</t>
  </si>
  <si>
    <t xml:space="preserve">Сосиски отварные </t>
  </si>
  <si>
    <t>Котлеты из мяса кур в томатном соусе с овощами</t>
  </si>
  <si>
    <t>Гуляш из куриных грудок</t>
  </si>
  <si>
    <t>Котлеты говяжьи в томатном соусе</t>
  </si>
  <si>
    <t xml:space="preserve">Рис отварной рассыпчатый </t>
  </si>
  <si>
    <t xml:space="preserve">Котлеты из мяса кур/Котлеты из мяса кур в томатном соусе </t>
  </si>
  <si>
    <t>Плоды и ягоды свежие (апельсин)</t>
  </si>
  <si>
    <t>50/40</t>
  </si>
  <si>
    <t xml:space="preserve">Рыба тушеная с овощами в томате </t>
  </si>
  <si>
    <t>Пюре картофельное с маслом сливочным/Пюре картофельное</t>
  </si>
  <si>
    <t>50/30</t>
  </si>
  <si>
    <t>Гороховое пюре с маслом сливочным/ Гороховое пюре</t>
  </si>
  <si>
    <t>185/15</t>
  </si>
  <si>
    <t>Кофейный напиток/Чай с сахаром</t>
  </si>
  <si>
    <t>Чай с сахаром, с яблоком</t>
  </si>
  <si>
    <t>Рис отварной рассыпчатый</t>
  </si>
  <si>
    <t>50/20</t>
  </si>
  <si>
    <t>Картофельное пюре</t>
  </si>
  <si>
    <t>№ 52  Сбор.рец. На прод-ию для обуч. Во всех образ.учреж-Дели 2017</t>
  </si>
  <si>
    <t>Шницель куриный/Котлеты из мяса кур в томатном соусе</t>
  </si>
  <si>
    <t>Салат из свежей белокочанной капусты</t>
  </si>
  <si>
    <t xml:space="preserve">Рыба тушенная с овощами в томате </t>
  </si>
  <si>
    <t>Кофейный напиток</t>
  </si>
  <si>
    <t>№ 379 Сбор.рец. На прод-ию для обуч. Во всех образ.учреж-Дели 2017</t>
  </si>
  <si>
    <t xml:space="preserve">Чай "Витаминный" </t>
  </si>
  <si>
    <t>№ 312 Сбор.рец. На прод-ию для обуч. Во всех образ.учреж-Дели 2017</t>
  </si>
  <si>
    <t xml:space="preserve">Пюре картофельное </t>
  </si>
  <si>
    <t xml:space="preserve">Гороховое пюре </t>
  </si>
  <si>
    <t>Макаронные изделия отварные</t>
  </si>
  <si>
    <t>Чай с мармеладом</t>
  </si>
  <si>
    <t>№ 304 Сбор.рец. На прод-ию для обуч. Во всех образ.учреж-Дели -2017</t>
  </si>
  <si>
    <r>
      <t xml:space="preserve">Сосиски говяжьи </t>
    </r>
    <r>
      <rPr>
        <b/>
        <sz val="12"/>
        <color indexed="10"/>
        <rFont val="Arial"/>
        <family val="2"/>
        <charset val="204"/>
      </rPr>
      <t>(возможна замена котлеты на сосиски у младших кл., у старших кл. по меню)</t>
    </r>
  </si>
  <si>
    <t>Птица запеченная/сосиска отварная (ст.кл)</t>
  </si>
  <si>
    <r>
      <rPr>
        <b/>
        <sz val="12"/>
        <color indexed="10"/>
        <rFont val="Arial"/>
        <family val="2"/>
        <charset val="204"/>
      </rPr>
      <t>замена на</t>
    </r>
    <r>
      <rPr>
        <sz val="12"/>
        <rFont val="Arial"/>
        <family val="2"/>
      </rPr>
      <t xml:space="preserve"> Котлета домашняя/</t>
    </r>
    <r>
      <rPr>
        <b/>
        <sz val="12"/>
        <color indexed="10"/>
        <rFont val="Arial"/>
        <family val="2"/>
        <charset val="204"/>
      </rPr>
      <t xml:space="preserve">ИЛИ </t>
    </r>
    <r>
      <rPr>
        <sz val="12"/>
        <rFont val="Arial"/>
        <family val="2"/>
      </rPr>
      <t>сосиски отварные</t>
    </r>
  </si>
  <si>
    <t>90/100</t>
  </si>
  <si>
    <t>нет/100</t>
  </si>
  <si>
    <t>по замене Каша Дружба"Молочная"</t>
  </si>
  <si>
    <t xml:space="preserve">если с заменой </t>
  </si>
  <si>
    <t>Чай  с сахаром, с лимоном</t>
  </si>
  <si>
    <t>№ 303 Сбор.рец. На прод-ию для обуч. Во всех образ.учреж-Дели 2017</t>
  </si>
  <si>
    <r>
      <t>Тефтели мясные в сметанно- томатном соусе</t>
    </r>
    <r>
      <rPr>
        <b/>
        <sz val="11"/>
        <color indexed="10"/>
        <rFont val="Arial"/>
        <family val="2"/>
        <charset val="204"/>
      </rPr>
      <t xml:space="preserve"> </t>
    </r>
    <r>
      <rPr>
        <b/>
        <sz val="11"/>
        <rFont val="Arial"/>
        <family val="2"/>
        <charset val="204"/>
      </rPr>
      <t xml:space="preserve">для старших </t>
    </r>
    <r>
      <rPr>
        <b/>
        <sz val="11"/>
        <color indexed="10"/>
        <rFont val="Arial"/>
        <family val="2"/>
        <charset val="204"/>
      </rPr>
      <t>(ВОЗМОЖНА ЗАМЕНА  ПЕЛЬМЕНЕЙ и для МЛАДШИХ)</t>
    </r>
  </si>
  <si>
    <t>Каша гречневая рассыпчатая</t>
  </si>
  <si>
    <r>
      <t xml:space="preserve">Каша гречневая рассыпчатая </t>
    </r>
    <r>
      <rPr>
        <b/>
        <sz val="11"/>
        <rFont val="Arial"/>
        <family val="2"/>
        <charset val="204"/>
      </rPr>
      <t xml:space="preserve">для старших </t>
    </r>
    <r>
      <rPr>
        <b/>
        <sz val="11"/>
        <color indexed="10"/>
        <rFont val="Arial"/>
        <family val="2"/>
        <charset val="204"/>
      </rPr>
      <t>(ВОЗМОЖНА ЗАМЕНА ПЕЛЬМЕНЕЙ  и для МЛАДШИХ)</t>
    </r>
  </si>
  <si>
    <t xml:space="preserve">Кофейный напиток </t>
  </si>
  <si>
    <t>Куриная грудка отварная</t>
  </si>
  <si>
    <t>№ 288 Сбор.рец. На прод-ию для обуч. Во всех образ.учреж-Дели -2017</t>
  </si>
  <si>
    <t>Какао с молоком</t>
  </si>
  <si>
    <t>№ 382 Сбор.рец. На прод-ию для обуч. Во всех образ.учреж-Дели 2017</t>
  </si>
  <si>
    <t>общеобразовательных организаций Аксубаевского района Республики Татарстан</t>
  </si>
  <si>
    <t>Шницель куриный</t>
  </si>
  <si>
    <t>Чай с сахаром,с яблоком</t>
  </si>
  <si>
    <t>№ 243 Сбор.рец. На прод-ию для обуч. Во всех образ.учреж-Дели 2017</t>
  </si>
  <si>
    <t>№ 288 Сбор.рец. На прод-ию для обуч. Во всех образ.учреж-Дели 2017</t>
  </si>
  <si>
    <t>75</t>
  </si>
  <si>
    <t>Компот из свежих яблок (75С) (сахара 10г)/Чай с сахаром,с яблоком</t>
  </si>
  <si>
    <t>Чай с сахаром, с яблоком/Чай с сахаром,с яблоком</t>
  </si>
  <si>
    <t>180/10/ 10</t>
  </si>
  <si>
    <r>
      <t>Чай "Витаминный"/</t>
    </r>
    <r>
      <rPr>
        <b/>
        <sz val="12"/>
        <rFont val="Arial"/>
        <family val="2"/>
        <charset val="204"/>
      </rPr>
      <t>Чай с сахаром,с лимоном для старших</t>
    </r>
  </si>
  <si>
    <t>Напиток из свежих фруктов 75С (сахара 10г)/Чай с сахаром,с яблоком</t>
  </si>
  <si>
    <t>Чай с сахаром, с яблоком/Чай с сахаром,с лимоном для старших</t>
  </si>
  <si>
    <t>Чай с мармеладом/ Чай с сахаром,с лимоном</t>
  </si>
  <si>
    <t xml:space="preserve">мл.кл. - 64,19 руб/ ст.кл - 35 руб., </t>
  </si>
  <si>
    <t>АКСУБАЕВО и АКСУБАЕВСКИЙ район</t>
  </si>
  <si>
    <t>Для организации питания обучающихся общеобразовательных организаций Аксубаевского района Республики Татарстан</t>
  </si>
  <si>
    <t>ПРИМЕРНОЕ ДВУХНЕДЕЛЬНОЕ МЕНЮ ДЛЯ ОБУЧАЮЩИХСЯ В ОБЩЕОБРАЗОВАТЕЛЬНЫХ ОРГАНИЗАЦИЯХ (сезон осенне-зимний)</t>
  </si>
  <si>
    <t xml:space="preserve">Двенадцатидневное меню </t>
  </si>
  <si>
    <t xml:space="preserve"> ДВУХНЕДЕЛЬНОЕ МЕНЮ ДЛЯ ОБУЧАЮЩИХСЯ МБОУ "Новоаксубаевская НОШ"  с 1 по 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</si>
</sst>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0"/>
    <numFmt numFmtId="173" formatCode="0.0"/>
  </numFmts>
  <fonts count="43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"/>
      <family val="2"/>
    </font>
    <font>
      <sz val="12"/>
      <name val="Arial"/>
      <family val="2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2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  <font>
      <sz val="8"/>
      <name val="Calibri"/>
      <family val="2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indexed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rgb="FFFF0000"/>
      <name val="Arial"/>
      <family val="2"/>
    </font>
    <font>
      <b/>
      <sz val="12"/>
      <color rgb="FFFF000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1">
    <xf numFmtId="0" fontId="0" fillId="0" borderId="0" xfId="0"/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17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172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right" wrapText="1"/>
    </xf>
    <xf numFmtId="0" fontId="1" fillId="2" borderId="0" xfId="0" applyNumberFormat="1" applyFont="1" applyFill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center"/>
    </xf>
    <xf numFmtId="172" fontId="2" fillId="2" borderId="0" xfId="0" applyNumberFormat="1" applyFont="1" applyFill="1" applyBorder="1" applyAlignment="1">
      <alignment horizontal="center" wrapText="1"/>
    </xf>
    <xf numFmtId="1" fontId="2" fillId="2" borderId="0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3" fillId="2" borderId="2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right" wrapText="1"/>
    </xf>
    <xf numFmtId="0" fontId="2" fillId="2" borderId="3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0" xfId="0" applyNumberFormat="1" applyFont="1" applyFill="1" applyAlignment="1">
      <alignment horizont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1" fillId="0" borderId="0" xfId="0" applyFont="1" applyBorder="1" applyAlignment="1">
      <alignment vertical="top"/>
    </xf>
    <xf numFmtId="0" fontId="12" fillId="0" borderId="0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1" fillId="2" borderId="0" xfId="0" applyNumberFormat="1" applyFont="1" applyFill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wrapText="1"/>
    </xf>
    <xf numFmtId="0" fontId="5" fillId="2" borderId="1" xfId="0" applyNumberFormat="1" applyFont="1" applyFill="1" applyBorder="1" applyAlignment="1">
      <alignment horizontal="left" wrapText="1"/>
    </xf>
    <xf numFmtId="2" fontId="30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2" fontId="17" fillId="2" borderId="2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horizontal="center" wrapText="1"/>
    </xf>
    <xf numFmtId="0" fontId="1" fillId="2" borderId="9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wrapText="1"/>
    </xf>
    <xf numFmtId="0" fontId="3" fillId="2" borderId="5" xfId="0" applyNumberFormat="1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left" wrapText="1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wrapText="1"/>
    </xf>
    <xf numFmtId="2" fontId="20" fillId="0" borderId="1" xfId="0" applyNumberFormat="1" applyFont="1" applyFill="1" applyBorder="1" applyAlignment="1">
      <alignment horizontal="center" wrapText="1"/>
    </xf>
    <xf numFmtId="0" fontId="0" fillId="0" borderId="0" xfId="0" applyAlignment="1"/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49" fontId="8" fillId="2" borderId="10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left" vertical="center" wrapText="1"/>
    </xf>
    <xf numFmtId="1" fontId="10" fillId="2" borderId="10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left" vertical="center" wrapText="1"/>
    </xf>
    <xf numFmtId="1" fontId="9" fillId="2" borderId="10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wrapText="1"/>
    </xf>
    <xf numFmtId="172" fontId="8" fillId="2" borderId="0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72" fontId="2" fillId="2" borderId="1" xfId="0" applyNumberFormat="1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vertical="center"/>
    </xf>
    <xf numFmtId="0" fontId="9" fillId="4" borderId="1" xfId="0" applyNumberFormat="1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right" vertical="center" wrapText="1"/>
    </xf>
    <xf numFmtId="2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vertical="top"/>
    </xf>
    <xf numFmtId="0" fontId="2" fillId="2" borderId="1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horizontal="center" wrapText="1"/>
    </xf>
    <xf numFmtId="0" fontId="0" fillId="0" borderId="1" xfId="0" applyBorder="1"/>
    <xf numFmtId="2" fontId="34" fillId="0" borderId="1" xfId="0" applyNumberFormat="1" applyFont="1" applyBorder="1" applyAlignment="1">
      <alignment horizontal="center"/>
    </xf>
    <xf numFmtId="1" fontId="22" fillId="2" borderId="5" xfId="0" applyNumberFormat="1" applyFont="1" applyFill="1" applyBorder="1" applyAlignment="1">
      <alignment horizontal="center" vertical="center"/>
    </xf>
    <xf numFmtId="2" fontId="22" fillId="2" borderId="1" xfId="0" applyNumberFormat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5" fillId="2" borderId="1" xfId="0" applyFont="1" applyFill="1" applyBorder="1" applyAlignment="1">
      <alignment vertical="center" wrapText="1"/>
    </xf>
    <xf numFmtId="0" fontId="3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/>
    </xf>
    <xf numFmtId="0" fontId="36" fillId="2" borderId="0" xfId="0" applyFont="1" applyFill="1" applyBorder="1" applyAlignment="1"/>
    <xf numFmtId="0" fontId="9" fillId="2" borderId="2" xfId="0" applyNumberFormat="1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vertical="center" wrapText="1"/>
    </xf>
    <xf numFmtId="1" fontId="34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right"/>
    </xf>
    <xf numFmtId="9" fontId="0" fillId="0" borderId="0" xfId="0" applyNumberFormat="1"/>
    <xf numFmtId="2" fontId="34" fillId="2" borderId="1" xfId="0" applyNumberFormat="1" applyFont="1" applyFill="1" applyBorder="1" applyAlignment="1">
      <alignment horizontal="center"/>
    </xf>
    <xf numFmtId="2" fontId="34" fillId="2" borderId="1" xfId="0" applyNumberFormat="1" applyFont="1" applyFill="1" applyBorder="1"/>
    <xf numFmtId="0" fontId="34" fillId="2" borderId="1" xfId="0" applyFont="1" applyFill="1" applyBorder="1" applyAlignment="1">
      <alignment horizontal="center"/>
    </xf>
    <xf numFmtId="9" fontId="34" fillId="2" borderId="1" xfId="0" applyNumberFormat="1" applyFont="1" applyFill="1" applyBorder="1" applyAlignment="1">
      <alignment horizontal="center"/>
    </xf>
    <xf numFmtId="0" fontId="19" fillId="2" borderId="7" xfId="0" applyNumberFormat="1" applyFont="1" applyFill="1" applyBorder="1" applyAlignment="1">
      <alignment horizontal="center" vertical="center"/>
    </xf>
    <xf numFmtId="2" fontId="19" fillId="2" borderId="7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right"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 wrapText="1"/>
    </xf>
    <xf numFmtId="0" fontId="19" fillId="2" borderId="0" xfId="0" applyNumberFormat="1" applyFont="1" applyFill="1" applyBorder="1" applyAlignment="1">
      <alignment horizontal="center" vertical="center"/>
    </xf>
    <xf numFmtId="2" fontId="19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left" wrapText="1"/>
    </xf>
    <xf numFmtId="0" fontId="31" fillId="0" borderId="2" xfId="0" applyFont="1" applyBorder="1" applyAlignment="1">
      <alignment horizontal="center" vertical="center" wrapText="1"/>
    </xf>
    <xf numFmtId="2" fontId="3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wrapText="1"/>
    </xf>
    <xf numFmtId="0" fontId="6" fillId="2" borderId="3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173" fontId="35" fillId="0" borderId="1" xfId="0" applyNumberFormat="1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0" fontId="5" fillId="2" borderId="3" xfId="0" applyFont="1" applyFill="1" applyBorder="1" applyAlignment="1">
      <alignment wrapText="1"/>
    </xf>
    <xf numFmtId="0" fontId="9" fillId="5" borderId="1" xfId="0" applyNumberFormat="1" applyFont="1" applyFill="1" applyBorder="1" applyAlignment="1">
      <alignment horizontal="left" vertical="center" wrapText="1"/>
    </xf>
    <xf numFmtId="1" fontId="9" fillId="5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37" fillId="2" borderId="0" xfId="0" applyFont="1" applyFill="1" applyAlignment="1">
      <alignment horizontal="center" vertical="center"/>
    </xf>
    <xf numFmtId="2" fontId="34" fillId="2" borderId="0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 vertical="center"/>
    </xf>
    <xf numFmtId="0" fontId="38" fillId="2" borderId="1" xfId="0" applyNumberFormat="1" applyFont="1" applyFill="1" applyBorder="1" applyAlignment="1">
      <alignment horizontal="center" vertical="center"/>
    </xf>
    <xf numFmtId="0" fontId="38" fillId="2" borderId="2" xfId="0" applyNumberFormat="1" applyFont="1" applyFill="1" applyBorder="1" applyAlignment="1">
      <alignment horizontal="right" vertical="center" wrapText="1"/>
    </xf>
    <xf numFmtId="0" fontId="39" fillId="2" borderId="1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wrapText="1"/>
    </xf>
    <xf numFmtId="0" fontId="3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30" fillId="2" borderId="0" xfId="0" applyNumberFormat="1" applyFont="1" applyFill="1" applyAlignment="1">
      <alignment horizontal="center" vertical="center"/>
    </xf>
    <xf numFmtId="0" fontId="30" fillId="0" borderId="0" xfId="0" applyFont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  <xf numFmtId="0" fontId="0" fillId="0" borderId="0" xfId="0" applyFill="1"/>
    <xf numFmtId="0" fontId="12" fillId="0" borderId="0" xfId="0" applyFont="1" applyFill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horizontal="center" vertical="center" wrapText="1"/>
    </xf>
    <xf numFmtId="2" fontId="19" fillId="0" borderId="7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wrapText="1"/>
    </xf>
    <xf numFmtId="172" fontId="2" fillId="0" borderId="0" xfId="0" applyNumberFormat="1" applyFont="1" applyFill="1" applyBorder="1" applyAlignment="1">
      <alignment horizont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34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left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2" fontId="34" fillId="0" borderId="1" xfId="0" applyNumberFormat="1" applyFont="1" applyFill="1" applyBorder="1" applyAlignment="1">
      <alignment horizontal="center" vertical="center"/>
    </xf>
    <xf numFmtId="0" fontId="17" fillId="2" borderId="5" xfId="0" applyNumberFormat="1" applyFont="1" applyFill="1" applyBorder="1" applyAlignment="1">
      <alignment horizontal="left" vertical="center" wrapText="1"/>
    </xf>
    <xf numFmtId="0" fontId="22" fillId="2" borderId="5" xfId="0" applyNumberFormat="1" applyFont="1" applyFill="1" applyBorder="1" applyAlignment="1">
      <alignment horizontal="left" vertical="center" wrapText="1"/>
    </xf>
    <xf numFmtId="49" fontId="35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 wrapText="1"/>
    </xf>
    <xf numFmtId="0" fontId="2" fillId="0" borderId="5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0" xfId="0" applyFill="1" applyAlignment="1"/>
    <xf numFmtId="0" fontId="3" fillId="4" borderId="1" xfId="0" applyNumberFormat="1" applyFont="1" applyFill="1" applyBorder="1" applyAlignment="1">
      <alignment horizontal="left" vertical="center" wrapText="1"/>
    </xf>
    <xf numFmtId="2" fontId="34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left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172" fontId="2" fillId="5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1" fillId="2" borderId="0" xfId="0" applyNumberFormat="1" applyFont="1" applyFill="1" applyAlignment="1">
      <alignment horizontal="center" wrapText="1"/>
    </xf>
    <xf numFmtId="0" fontId="1" fillId="2" borderId="9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 wrapText="1"/>
    </xf>
    <xf numFmtId="0" fontId="6" fillId="2" borderId="2" xfId="0" applyNumberFormat="1" applyFont="1" applyFill="1" applyBorder="1" applyAlignment="1">
      <alignment horizontal="center" wrapText="1"/>
    </xf>
    <xf numFmtId="0" fontId="6" fillId="2" borderId="3" xfId="0" applyNumberFormat="1" applyFont="1" applyFill="1" applyBorder="1" applyAlignment="1">
      <alignment horizontal="center" wrapText="1"/>
    </xf>
    <xf numFmtId="0" fontId="6" fillId="2" borderId="5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2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top"/>
    </xf>
    <xf numFmtId="0" fontId="23" fillId="2" borderId="0" xfId="0" applyNumberFormat="1" applyFont="1" applyFill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/>
    </xf>
    <xf numFmtId="0" fontId="27" fillId="2" borderId="8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27" fillId="2" borderId="13" xfId="0" applyFont="1" applyFill="1" applyBorder="1" applyAlignment="1">
      <alignment horizontal="center"/>
    </xf>
    <xf numFmtId="0" fontId="27" fillId="2" borderId="0" xfId="0" applyFont="1" applyFill="1" applyAlignment="1">
      <alignment horizont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2" borderId="5" xfId="0" applyNumberFormat="1" applyFont="1" applyFill="1" applyBorder="1" applyAlignment="1">
      <alignment horizontal="center" wrapText="1"/>
    </xf>
    <xf numFmtId="2" fontId="2" fillId="6" borderId="0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>
      <alignment horizontal="center" vertical="center" wrapText="1"/>
    </xf>
    <xf numFmtId="9" fontId="0" fillId="0" borderId="0" xfId="0" applyNumberFormat="1" applyBorder="1"/>
    <xf numFmtId="9" fontId="0" fillId="0" borderId="0" xfId="0" applyNumberFormat="1" applyBorder="1" applyAlignment="1">
      <alignment horizontal="center"/>
    </xf>
    <xf numFmtId="0" fontId="0" fillId="0" borderId="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06"/>
  <sheetViews>
    <sheetView tabSelected="1" topLeftCell="A44" workbookViewId="0">
      <selection activeCell="B164" sqref="B164"/>
    </sheetView>
  </sheetViews>
  <sheetFormatPr defaultRowHeight="15" x14ac:dyDescent="0.25"/>
  <cols>
    <col min="1" max="1" width="28.7109375" customWidth="1"/>
    <col min="2" max="2" width="55" customWidth="1"/>
    <col min="3" max="3" width="11" customWidth="1"/>
    <col min="7" max="7" width="11" style="238" customWidth="1"/>
    <col min="10" max="10" width="11.28515625" customWidth="1"/>
    <col min="12" max="12" width="11" customWidth="1"/>
    <col min="13" max="13" width="12" customWidth="1"/>
    <col min="14" max="14" width="11.28515625" customWidth="1"/>
    <col min="16" max="16" width="0" hidden="1" customWidth="1"/>
    <col min="17" max="17" width="9.140625" style="70" hidden="1" customWidth="1"/>
    <col min="18" max="18" width="9.140625" style="69"/>
  </cols>
  <sheetData>
    <row r="2" spans="1:15" x14ac:dyDescent="0.25">
      <c r="A2" s="288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3" spans="1:15" x14ac:dyDescent="0.25">
      <c r="A3" s="288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</row>
    <row r="4" spans="1:15" ht="18" x14ac:dyDescent="0.25">
      <c r="A4" s="288"/>
      <c r="B4" s="49"/>
      <c r="C4" s="49"/>
      <c r="D4" s="49"/>
      <c r="E4" s="49"/>
      <c r="F4" s="49"/>
      <c r="G4" s="237"/>
      <c r="H4" s="49"/>
      <c r="I4" s="49"/>
      <c r="J4" s="49"/>
      <c r="K4" s="49"/>
      <c r="L4" s="49"/>
      <c r="M4" s="49"/>
      <c r="N4" s="49"/>
      <c r="O4" s="49"/>
    </row>
    <row r="5" spans="1:15" ht="18" x14ac:dyDescent="0.25">
      <c r="A5" s="288"/>
      <c r="B5" s="49"/>
      <c r="C5" s="49"/>
      <c r="D5" s="49"/>
      <c r="E5" s="49"/>
      <c r="F5" s="49"/>
      <c r="G5" s="237"/>
      <c r="H5" s="49"/>
      <c r="I5" s="49"/>
      <c r="J5" s="49"/>
      <c r="K5" s="49"/>
      <c r="L5" s="49"/>
      <c r="M5" s="49"/>
      <c r="N5" s="49"/>
      <c r="O5" s="49"/>
    </row>
    <row r="6" spans="1:15" ht="18" x14ac:dyDescent="0.25">
      <c r="A6" s="288"/>
      <c r="B6" s="49"/>
      <c r="C6" s="49"/>
      <c r="D6" s="49"/>
      <c r="E6" s="49"/>
      <c r="F6" s="49"/>
      <c r="G6" s="237"/>
      <c r="H6" s="49"/>
      <c r="I6" s="49"/>
      <c r="J6" s="49"/>
      <c r="K6" s="49"/>
      <c r="L6" s="49"/>
      <c r="M6" s="49"/>
      <c r="N6" s="49"/>
      <c r="O6" s="49"/>
    </row>
    <row r="7" spans="1:15" ht="18" x14ac:dyDescent="0.25">
      <c r="A7" s="288"/>
      <c r="B7" s="49"/>
      <c r="C7" s="49"/>
      <c r="D7" s="49"/>
      <c r="E7" s="49"/>
      <c r="F7" s="49"/>
      <c r="G7" s="237"/>
      <c r="H7" s="49"/>
      <c r="I7" s="49"/>
      <c r="J7" s="49"/>
      <c r="K7" s="49"/>
      <c r="L7" s="49"/>
      <c r="M7" s="49"/>
      <c r="N7" s="49"/>
      <c r="O7" s="49"/>
    </row>
    <row r="8" spans="1:15" ht="18" x14ac:dyDescent="0.25">
      <c r="A8" s="288"/>
      <c r="B8" s="49"/>
      <c r="C8" s="49"/>
      <c r="D8" s="49"/>
      <c r="E8" s="49"/>
      <c r="F8" s="49"/>
      <c r="G8" s="237"/>
      <c r="H8" s="49"/>
      <c r="I8" s="49"/>
      <c r="J8" s="49"/>
      <c r="K8" s="49"/>
      <c r="L8" s="49"/>
      <c r="M8" s="49"/>
      <c r="N8" s="49"/>
      <c r="O8" s="49"/>
    </row>
    <row r="9" spans="1:15" ht="18" x14ac:dyDescent="0.25">
      <c r="A9" s="288"/>
      <c r="M9" s="49"/>
      <c r="N9" s="49"/>
      <c r="O9" s="49"/>
    </row>
    <row r="10" spans="1:15" ht="18" x14ac:dyDescent="0.25">
      <c r="A10" s="288"/>
      <c r="M10" s="49"/>
      <c r="N10" s="49"/>
      <c r="O10" s="49"/>
    </row>
    <row r="11" spans="1:15" ht="18" x14ac:dyDescent="0.25">
      <c r="A11" s="288"/>
      <c r="M11" s="49"/>
      <c r="N11" s="49"/>
      <c r="O11" s="49"/>
    </row>
    <row r="12" spans="1:15" ht="18" x14ac:dyDescent="0.25">
      <c r="A12" s="288"/>
      <c r="B12" s="157" t="s">
        <v>116</v>
      </c>
      <c r="C12" s="53"/>
      <c r="D12" s="54"/>
      <c r="E12" s="54"/>
      <c r="H12" s="48"/>
      <c r="I12" s="55" t="s">
        <v>51</v>
      </c>
      <c r="J12" s="55"/>
      <c r="K12" s="55"/>
      <c r="M12" s="49"/>
      <c r="N12" s="49"/>
      <c r="O12" s="49"/>
    </row>
    <row r="13" spans="1:15" ht="18" x14ac:dyDescent="0.25">
      <c r="A13" s="288"/>
      <c r="B13" s="158" t="s">
        <v>117</v>
      </c>
      <c r="C13" s="53"/>
      <c r="D13" s="54"/>
      <c r="E13" s="54"/>
      <c r="H13" s="48"/>
      <c r="I13" s="55" t="s">
        <v>156</v>
      </c>
      <c r="J13" s="55"/>
      <c r="K13" s="55"/>
      <c r="M13" s="49"/>
      <c r="N13" s="49"/>
      <c r="O13" s="49"/>
    </row>
    <row r="14" spans="1:15" ht="18" x14ac:dyDescent="0.25">
      <c r="A14" s="288"/>
      <c r="B14" s="66"/>
      <c r="C14" s="56"/>
      <c r="D14" s="54"/>
      <c r="E14" s="54"/>
      <c r="H14" s="48"/>
      <c r="L14" s="54"/>
      <c r="M14" s="49"/>
      <c r="N14" s="49"/>
      <c r="O14" s="49"/>
    </row>
    <row r="15" spans="1:15" ht="18" x14ac:dyDescent="0.25">
      <c r="A15" s="288"/>
      <c r="B15" s="65" t="s">
        <v>118</v>
      </c>
      <c r="C15" s="53"/>
      <c r="D15" s="54"/>
      <c r="E15" s="54"/>
      <c r="H15" s="48"/>
      <c r="I15" s="57" t="s">
        <v>157</v>
      </c>
      <c r="J15" s="57"/>
      <c r="K15" s="57"/>
      <c r="L15" s="58"/>
      <c r="M15" s="49"/>
      <c r="N15" s="49"/>
      <c r="O15" s="49"/>
    </row>
    <row r="16" spans="1:15" ht="18" x14ac:dyDescent="0.25">
      <c r="A16" s="288"/>
      <c r="B16" s="53"/>
      <c r="C16" s="53"/>
      <c r="D16" s="54"/>
      <c r="E16" s="54"/>
      <c r="F16" s="54"/>
      <c r="G16" s="239"/>
      <c r="H16" s="54"/>
      <c r="I16" s="54"/>
      <c r="J16" s="59"/>
      <c r="K16" s="60"/>
      <c r="L16" s="58"/>
      <c r="M16" s="49"/>
      <c r="N16" s="49"/>
      <c r="O16" s="49"/>
    </row>
    <row r="17" spans="1:15" ht="18" x14ac:dyDescent="0.25">
      <c r="A17" s="288"/>
      <c r="B17" s="61"/>
      <c r="C17" s="52"/>
      <c r="D17" s="54"/>
      <c r="E17" s="54"/>
      <c r="F17" s="54"/>
      <c r="G17" s="239"/>
      <c r="H17" s="48"/>
      <c r="M17" s="49"/>
      <c r="N17" s="49"/>
      <c r="O17" s="49"/>
    </row>
    <row r="18" spans="1:15" ht="18" x14ac:dyDescent="0.25">
      <c r="A18" s="288"/>
      <c r="B18" s="52"/>
      <c r="C18" s="54"/>
      <c r="D18" s="54"/>
      <c r="E18" s="54"/>
      <c r="F18" s="54"/>
      <c r="G18" s="239"/>
      <c r="H18" s="54"/>
      <c r="I18" s="54"/>
      <c r="J18" s="59"/>
      <c r="K18" s="59"/>
      <c r="L18" s="62"/>
      <c r="M18" s="49"/>
      <c r="N18" s="49"/>
      <c r="O18" s="49"/>
    </row>
    <row r="19" spans="1:15" ht="18" x14ac:dyDescent="0.25">
      <c r="A19" s="288"/>
      <c r="B19" s="52"/>
      <c r="C19" s="54"/>
      <c r="D19" s="54"/>
      <c r="E19" s="54"/>
      <c r="F19" s="54"/>
      <c r="G19" s="239"/>
      <c r="H19" s="54"/>
      <c r="I19" s="54"/>
      <c r="J19" s="59"/>
      <c r="K19" s="59"/>
      <c r="L19" s="62"/>
      <c r="M19" s="49"/>
      <c r="N19" s="49"/>
      <c r="O19" s="49"/>
    </row>
    <row r="20" spans="1:15" ht="34.5" x14ac:dyDescent="0.25">
      <c r="A20" s="288"/>
      <c r="B20" s="289" t="s">
        <v>234</v>
      </c>
      <c r="C20" s="289"/>
      <c r="D20" s="289"/>
      <c r="E20" s="289"/>
      <c r="F20" s="289"/>
      <c r="G20" s="289"/>
      <c r="H20" s="289"/>
      <c r="I20" s="289"/>
      <c r="J20" s="289"/>
      <c r="K20" s="289"/>
      <c r="L20" s="63"/>
      <c r="M20" s="49"/>
      <c r="N20" s="49"/>
      <c r="O20" s="49"/>
    </row>
    <row r="21" spans="1:15" ht="20.25" x14ac:dyDescent="0.25">
      <c r="A21" s="288"/>
      <c r="B21" s="290" t="s">
        <v>50</v>
      </c>
      <c r="C21" s="290"/>
      <c r="D21" s="290"/>
      <c r="E21" s="290"/>
      <c r="F21" s="290"/>
      <c r="G21" s="290"/>
      <c r="H21" s="290"/>
      <c r="I21" s="290"/>
      <c r="J21" s="290"/>
      <c r="K21" s="290"/>
      <c r="L21" s="64"/>
      <c r="M21" s="49"/>
      <c r="N21" s="49"/>
      <c r="O21" s="49"/>
    </row>
    <row r="22" spans="1:15" ht="20.25" x14ac:dyDescent="0.25">
      <c r="A22" s="288"/>
      <c r="B22" s="290" t="s">
        <v>217</v>
      </c>
      <c r="C22" s="290"/>
      <c r="D22" s="290"/>
      <c r="E22" s="290"/>
      <c r="F22" s="290"/>
      <c r="G22" s="290"/>
      <c r="H22" s="290"/>
      <c r="I22" s="290"/>
      <c r="J22" s="290"/>
      <c r="K22" s="290"/>
      <c r="L22" s="64"/>
      <c r="M22" s="49"/>
      <c r="N22" s="49"/>
      <c r="O22" s="49"/>
    </row>
    <row r="23" spans="1:15" ht="18" x14ac:dyDescent="0.25">
      <c r="A23" s="288"/>
      <c r="M23" s="49"/>
      <c r="N23" s="49"/>
      <c r="O23" s="49"/>
    </row>
    <row r="24" spans="1:15" ht="18" x14ac:dyDescent="0.25">
      <c r="A24" s="288"/>
      <c r="M24" s="49"/>
      <c r="N24" s="49"/>
      <c r="O24" s="49"/>
    </row>
    <row r="25" spans="1:15" ht="18" x14ac:dyDescent="0.25">
      <c r="A25" s="288"/>
      <c r="B25" s="49"/>
      <c r="C25" s="49"/>
      <c r="D25" s="49"/>
      <c r="E25" s="49"/>
      <c r="F25" s="49"/>
      <c r="G25" s="237"/>
      <c r="H25" s="49"/>
      <c r="I25" s="49"/>
      <c r="J25" s="49"/>
      <c r="K25" s="49"/>
      <c r="L25" s="49"/>
      <c r="M25" s="49"/>
      <c r="N25" s="49"/>
      <c r="O25" s="49"/>
    </row>
    <row r="26" spans="1:15" ht="18" x14ac:dyDescent="0.25">
      <c r="A26" s="288"/>
      <c r="B26" s="49"/>
      <c r="C26" s="49"/>
      <c r="D26" s="49"/>
      <c r="E26" s="49"/>
      <c r="F26" s="49"/>
      <c r="G26" s="237"/>
      <c r="H26" s="49"/>
      <c r="I26" s="49"/>
      <c r="J26" s="49"/>
      <c r="K26" s="49"/>
      <c r="L26" s="49"/>
      <c r="M26" s="49"/>
      <c r="N26" s="49"/>
      <c r="O26" s="49"/>
    </row>
    <row r="27" spans="1:15" ht="18" x14ac:dyDescent="0.25">
      <c r="A27" s="288"/>
      <c r="B27" s="49"/>
      <c r="C27" s="49"/>
      <c r="D27" s="49"/>
      <c r="E27" s="49"/>
      <c r="F27" s="49"/>
      <c r="G27" s="237"/>
      <c r="H27" s="49"/>
      <c r="I27" s="49"/>
      <c r="J27" s="49"/>
      <c r="K27" s="49"/>
      <c r="L27" s="49"/>
      <c r="M27" s="49"/>
      <c r="N27" s="49"/>
      <c r="O27" s="49"/>
    </row>
    <row r="28" spans="1:15" ht="18" x14ac:dyDescent="0.25">
      <c r="A28" s="288"/>
      <c r="B28" s="49"/>
      <c r="C28" s="49"/>
      <c r="D28" s="49"/>
      <c r="E28" s="49"/>
      <c r="F28" s="49"/>
      <c r="G28" s="237"/>
      <c r="H28" s="49"/>
      <c r="I28" s="49"/>
      <c r="J28" s="49"/>
      <c r="K28" s="49"/>
      <c r="L28" s="49"/>
      <c r="M28" s="49"/>
      <c r="N28" s="49"/>
      <c r="O28" s="49"/>
    </row>
    <row r="29" spans="1:15" ht="18" x14ac:dyDescent="0.25">
      <c r="A29" s="288"/>
      <c r="B29" s="274"/>
      <c r="C29" s="274"/>
      <c r="D29" s="274"/>
      <c r="E29" s="274"/>
      <c r="F29" s="274"/>
      <c r="G29" s="237"/>
      <c r="H29" s="274"/>
      <c r="I29" s="274"/>
      <c r="J29" s="274"/>
      <c r="K29" s="274"/>
      <c r="L29" s="274"/>
      <c r="M29" s="274"/>
      <c r="N29" s="274"/>
      <c r="O29" s="274"/>
    </row>
    <row r="30" spans="1:15" ht="18" x14ac:dyDescent="0.25">
      <c r="A30" s="288"/>
      <c r="B30" s="274"/>
      <c r="C30" s="274"/>
      <c r="D30" s="274"/>
      <c r="E30" s="274"/>
      <c r="F30" s="274"/>
      <c r="G30" s="237"/>
      <c r="H30" s="274"/>
      <c r="I30" s="274"/>
      <c r="J30" s="274"/>
      <c r="K30" s="274"/>
      <c r="L30" s="274"/>
      <c r="M30" s="274"/>
      <c r="N30" s="274"/>
      <c r="O30" s="274"/>
    </row>
    <row r="31" spans="1:15" ht="18" x14ac:dyDescent="0.25">
      <c r="A31" s="288"/>
      <c r="B31" s="274"/>
      <c r="C31" s="274"/>
      <c r="D31" s="274"/>
      <c r="E31" s="274"/>
      <c r="F31" s="274"/>
      <c r="G31" s="237"/>
      <c r="H31" s="274"/>
      <c r="I31" s="274"/>
      <c r="J31" s="274"/>
      <c r="K31" s="274"/>
      <c r="L31" s="274"/>
      <c r="M31" s="274"/>
      <c r="N31" s="274"/>
      <c r="O31" s="274"/>
    </row>
    <row r="32" spans="1:15" ht="18" x14ac:dyDescent="0.25">
      <c r="A32" s="288"/>
      <c r="B32" s="49"/>
      <c r="C32" s="49"/>
      <c r="D32" s="49"/>
      <c r="E32" s="49"/>
      <c r="F32" s="49"/>
      <c r="G32" s="237"/>
      <c r="H32" s="49"/>
      <c r="I32" s="49"/>
      <c r="J32" s="49"/>
      <c r="K32" s="49"/>
      <c r="L32" s="49"/>
      <c r="M32" s="49"/>
      <c r="N32" s="49"/>
      <c r="O32" s="49"/>
    </row>
    <row r="33" spans="1:15" ht="18" x14ac:dyDescent="0.25">
      <c r="A33" s="288"/>
      <c r="B33" s="49"/>
      <c r="C33" s="49"/>
      <c r="D33" s="49"/>
      <c r="E33" s="49"/>
      <c r="F33" s="49"/>
      <c r="G33" s="237"/>
      <c r="H33" s="49"/>
      <c r="I33" s="49"/>
      <c r="J33" s="49"/>
      <c r="K33" s="49"/>
      <c r="L33" s="49"/>
      <c r="M33" s="49"/>
      <c r="N33" s="49"/>
      <c r="O33" s="49"/>
    </row>
    <row r="34" spans="1:15" ht="18" x14ac:dyDescent="0.25">
      <c r="A34" s="288"/>
      <c r="B34" s="49"/>
      <c r="C34" s="49"/>
      <c r="D34" s="49"/>
      <c r="E34" s="49"/>
      <c r="F34" s="49"/>
      <c r="G34" s="237"/>
      <c r="H34" s="49"/>
      <c r="I34" s="49"/>
      <c r="J34" s="49"/>
      <c r="K34" s="49"/>
      <c r="L34" s="49"/>
      <c r="M34" s="49"/>
      <c r="N34" s="49"/>
      <c r="O34" s="49"/>
    </row>
    <row r="35" spans="1:15" ht="18" x14ac:dyDescent="0.25">
      <c r="A35" s="288"/>
      <c r="B35" s="49"/>
      <c r="C35" s="49"/>
      <c r="D35" s="49"/>
      <c r="E35" s="49"/>
      <c r="F35" s="49"/>
      <c r="G35" s="237"/>
      <c r="H35" s="49"/>
      <c r="I35" s="49"/>
      <c r="J35" s="49"/>
      <c r="K35" s="49"/>
      <c r="L35" s="49"/>
      <c r="M35" s="49"/>
      <c r="N35" s="49"/>
      <c r="O35" s="49"/>
    </row>
    <row r="36" spans="1:15" ht="18" x14ac:dyDescent="0.25">
      <c r="A36" s="288"/>
      <c r="B36" s="49"/>
      <c r="C36" s="49"/>
      <c r="D36" s="49"/>
      <c r="E36" s="49"/>
      <c r="F36" s="49"/>
      <c r="G36" s="237"/>
      <c r="H36" s="49"/>
      <c r="I36" s="49"/>
      <c r="J36" s="49"/>
      <c r="K36" s="49"/>
      <c r="L36" s="49"/>
      <c r="M36" s="49"/>
      <c r="N36" s="49"/>
      <c r="O36" s="49"/>
    </row>
    <row r="37" spans="1:15" ht="18" x14ac:dyDescent="0.25">
      <c r="A37" s="288"/>
      <c r="B37" s="49"/>
      <c r="C37" s="49"/>
      <c r="D37" s="49"/>
      <c r="E37" s="49"/>
      <c r="F37" s="49"/>
      <c r="G37" s="237"/>
      <c r="H37" s="49"/>
      <c r="I37" s="49"/>
      <c r="J37" s="49"/>
      <c r="K37" s="49"/>
      <c r="L37" s="49"/>
      <c r="M37" s="49"/>
      <c r="N37" s="49"/>
      <c r="O37" s="49"/>
    </row>
    <row r="38" spans="1:15" ht="18" x14ac:dyDescent="0.25">
      <c r="A38" s="288"/>
      <c r="B38" s="49"/>
      <c r="C38" s="49"/>
      <c r="D38" s="49"/>
      <c r="E38" s="49"/>
      <c r="F38" s="49"/>
      <c r="G38" s="237"/>
      <c r="H38" s="49"/>
      <c r="I38" s="49"/>
      <c r="J38" s="49"/>
      <c r="K38" s="49"/>
      <c r="L38" s="49"/>
      <c r="M38" s="49"/>
      <c r="N38" s="49"/>
      <c r="O38" s="49"/>
    </row>
    <row r="39" spans="1:15" ht="18" x14ac:dyDescent="0.25">
      <c r="A39" s="288"/>
      <c r="B39" s="49"/>
      <c r="C39" s="49"/>
      <c r="D39" s="49"/>
      <c r="E39" s="49"/>
      <c r="F39" s="49"/>
      <c r="G39" s="237"/>
      <c r="H39" s="49"/>
      <c r="I39" s="49"/>
      <c r="J39" s="49"/>
      <c r="K39" s="49"/>
      <c r="L39" s="49"/>
      <c r="M39" s="49"/>
      <c r="N39" s="49"/>
      <c r="O39" s="49"/>
    </row>
    <row r="40" spans="1:15" ht="18" x14ac:dyDescent="0.25">
      <c r="A40" s="288"/>
      <c r="B40" s="49"/>
      <c r="C40" s="49"/>
      <c r="D40" s="49"/>
      <c r="E40" s="49"/>
      <c r="F40" s="49"/>
      <c r="G40" s="237"/>
      <c r="H40" s="49"/>
      <c r="I40" s="49"/>
      <c r="J40" s="49"/>
      <c r="K40" s="49"/>
      <c r="L40" s="49"/>
      <c r="M40" s="49"/>
      <c r="N40" s="49"/>
      <c r="O40" s="49"/>
    </row>
    <row r="41" spans="1:15" ht="18" x14ac:dyDescent="0.25">
      <c r="A41" s="288"/>
      <c r="B41" s="49"/>
      <c r="C41" s="49"/>
      <c r="D41" s="49"/>
      <c r="E41" s="49"/>
      <c r="F41" s="49"/>
      <c r="G41" s="237"/>
      <c r="H41" s="49"/>
      <c r="I41" s="49"/>
      <c r="J41" s="49"/>
      <c r="K41" s="49"/>
      <c r="L41" s="49"/>
      <c r="M41" s="49"/>
      <c r="N41" s="49"/>
      <c r="O41" s="49"/>
    </row>
    <row r="42" spans="1:15" ht="18" x14ac:dyDescent="0.25">
      <c r="A42" s="288"/>
      <c r="B42" s="49"/>
      <c r="C42" s="49"/>
      <c r="D42" s="49"/>
      <c r="E42" s="49"/>
      <c r="F42" s="49"/>
      <c r="G42" s="237"/>
      <c r="H42" s="49"/>
      <c r="I42" s="49"/>
      <c r="J42" s="49"/>
      <c r="K42" s="49"/>
      <c r="L42" s="49"/>
      <c r="M42" s="49"/>
      <c r="N42" s="49"/>
      <c r="O42" s="49"/>
    </row>
    <row r="43" spans="1:15" ht="18" x14ac:dyDescent="0.25">
      <c r="A43" s="288"/>
      <c r="B43" s="49"/>
      <c r="C43" s="49"/>
      <c r="D43" s="49"/>
      <c r="E43" s="49"/>
      <c r="F43" s="49"/>
      <c r="G43" s="237"/>
      <c r="H43" s="49"/>
      <c r="I43" s="49"/>
      <c r="J43" s="49"/>
      <c r="K43" s="49"/>
      <c r="L43" s="49"/>
      <c r="M43" s="49"/>
      <c r="N43" s="49"/>
      <c r="O43" s="49"/>
    </row>
    <row r="44" spans="1:15" ht="18" x14ac:dyDescent="0.25">
      <c r="A44" s="288"/>
      <c r="B44" s="49"/>
      <c r="C44" s="49"/>
      <c r="D44" s="49"/>
      <c r="E44" s="49"/>
      <c r="F44" s="49"/>
      <c r="G44" s="237"/>
      <c r="H44" s="49"/>
      <c r="I44" s="49"/>
      <c r="J44" s="49"/>
      <c r="K44" s="49"/>
      <c r="L44" s="49"/>
      <c r="M44" s="49"/>
      <c r="N44" s="49"/>
      <c r="O44" s="49"/>
    </row>
    <row r="45" spans="1:15" ht="18" x14ac:dyDescent="0.25">
      <c r="A45" s="288"/>
      <c r="B45" s="49"/>
      <c r="C45" s="49"/>
      <c r="D45" s="49"/>
      <c r="E45" s="49"/>
      <c r="F45" s="49"/>
      <c r="G45" s="237"/>
      <c r="H45" s="49"/>
      <c r="I45" s="49"/>
      <c r="J45" s="49"/>
      <c r="K45" s="49"/>
      <c r="L45" s="49"/>
      <c r="M45" s="49"/>
      <c r="N45" s="49"/>
      <c r="O45" s="49"/>
    </row>
    <row r="46" spans="1:15" ht="18" x14ac:dyDescent="0.25">
      <c r="A46" s="288"/>
      <c r="B46" s="49"/>
      <c r="C46" s="49"/>
      <c r="D46" s="49"/>
      <c r="E46" s="49"/>
      <c r="F46" s="49"/>
      <c r="G46" s="237"/>
      <c r="H46" s="49"/>
      <c r="I46" s="49"/>
      <c r="J46" s="49"/>
      <c r="K46" s="49"/>
      <c r="L46" s="49"/>
      <c r="M46" s="49"/>
      <c r="N46" s="49"/>
      <c r="O46" s="49"/>
    </row>
    <row r="47" spans="1:15" ht="18" x14ac:dyDescent="0.25">
      <c r="A47" s="288"/>
      <c r="B47" s="49"/>
      <c r="C47" s="49"/>
      <c r="D47" s="49"/>
      <c r="E47" s="49"/>
      <c r="F47" s="49"/>
      <c r="G47" s="237"/>
      <c r="H47" s="49"/>
      <c r="I47" s="49"/>
      <c r="J47" s="49"/>
      <c r="K47" s="49"/>
      <c r="L47" s="49"/>
      <c r="M47" s="49"/>
      <c r="N47" s="49"/>
      <c r="O47" s="49"/>
    </row>
    <row r="48" spans="1:15" ht="18" x14ac:dyDescent="0.25">
      <c r="A48" s="288"/>
      <c r="B48" s="49"/>
      <c r="C48" s="49"/>
      <c r="D48" s="49"/>
      <c r="E48" s="49"/>
      <c r="F48" s="49"/>
      <c r="G48" s="237"/>
      <c r="H48" s="49"/>
      <c r="I48" s="49"/>
      <c r="J48" s="49"/>
      <c r="K48" s="49"/>
      <c r="L48" s="49"/>
      <c r="M48" s="49"/>
      <c r="N48" s="49"/>
      <c r="O48" s="49"/>
    </row>
    <row r="49" spans="1:15" ht="18" x14ac:dyDescent="0.25">
      <c r="A49" s="288"/>
      <c r="B49" s="49"/>
      <c r="C49" s="49"/>
      <c r="D49" s="49"/>
      <c r="E49" s="49"/>
      <c r="F49" s="49"/>
      <c r="G49" s="237"/>
      <c r="H49" s="49"/>
      <c r="I49" s="49"/>
      <c r="J49" s="49"/>
      <c r="K49" s="49"/>
      <c r="L49" s="49"/>
      <c r="M49" s="49"/>
      <c r="N49" s="49"/>
      <c r="O49" s="49"/>
    </row>
    <row r="50" spans="1:15" ht="18" x14ac:dyDescent="0.25">
      <c r="A50" s="288"/>
      <c r="B50" s="68"/>
      <c r="C50" s="68"/>
      <c r="D50" s="68"/>
      <c r="E50" s="68"/>
      <c r="F50" s="68"/>
      <c r="G50" s="237"/>
      <c r="H50" s="68"/>
      <c r="I50" s="68"/>
      <c r="J50" s="68"/>
      <c r="K50" s="68"/>
      <c r="L50" s="68"/>
      <c r="M50" s="68"/>
      <c r="N50" s="68"/>
      <c r="O50" s="68"/>
    </row>
    <row r="51" spans="1:15" ht="18" x14ac:dyDescent="0.25">
      <c r="A51" s="288"/>
      <c r="B51" s="49"/>
      <c r="C51" s="49"/>
      <c r="D51" s="49"/>
      <c r="E51" s="49"/>
      <c r="F51" s="49"/>
      <c r="G51" s="237"/>
      <c r="H51" s="49"/>
      <c r="I51" s="49"/>
      <c r="J51" s="49"/>
      <c r="K51" s="49"/>
      <c r="L51" s="49"/>
      <c r="M51" s="49"/>
      <c r="N51" s="49"/>
      <c r="O51" s="49"/>
    </row>
    <row r="52" spans="1:15" ht="18" x14ac:dyDescent="0.25">
      <c r="A52" s="288"/>
      <c r="B52" s="49"/>
      <c r="C52" s="49"/>
      <c r="D52" s="49"/>
      <c r="E52" s="49"/>
      <c r="F52" s="49"/>
      <c r="G52" s="237"/>
      <c r="H52" s="49"/>
      <c r="I52" s="49"/>
      <c r="J52" s="49"/>
      <c r="K52" s="49"/>
      <c r="L52" s="49"/>
      <c r="M52" s="49"/>
      <c r="N52" s="49"/>
      <c r="O52" s="49"/>
    </row>
    <row r="53" spans="1:15" ht="18" x14ac:dyDescent="0.25">
      <c r="A53" s="288"/>
      <c r="B53" s="79"/>
      <c r="C53" s="79"/>
      <c r="D53" s="79"/>
      <c r="E53" s="79"/>
      <c r="F53" s="79"/>
      <c r="G53" s="237"/>
      <c r="H53" s="79"/>
      <c r="I53" s="79"/>
      <c r="J53" s="79"/>
      <c r="K53" s="79"/>
      <c r="L53" s="79"/>
      <c r="M53" s="79"/>
      <c r="N53" s="79"/>
      <c r="O53" s="79"/>
    </row>
    <row r="54" spans="1:15" ht="18" x14ac:dyDescent="0.25">
      <c r="A54" s="288"/>
      <c r="B54" s="79"/>
      <c r="C54" s="79"/>
      <c r="D54" s="79"/>
      <c r="E54" s="79"/>
      <c r="F54" s="79"/>
      <c r="G54" s="237"/>
      <c r="H54" s="79"/>
      <c r="I54" s="79"/>
      <c r="J54" s="79"/>
      <c r="K54" s="79"/>
      <c r="L54" s="79"/>
      <c r="M54" s="79"/>
      <c r="N54" s="79"/>
      <c r="O54" s="79"/>
    </row>
    <row r="55" spans="1:15" ht="18" x14ac:dyDescent="0.25">
      <c r="A55" s="288"/>
      <c r="B55" s="277" t="s">
        <v>235</v>
      </c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77"/>
      <c r="N55" s="277"/>
      <c r="O55" s="277"/>
    </row>
    <row r="56" spans="1:15" ht="18" x14ac:dyDescent="0.25">
      <c r="A56" s="288"/>
      <c r="B56" s="29"/>
      <c r="C56" s="29"/>
      <c r="D56" s="29"/>
      <c r="E56" s="29"/>
      <c r="F56" s="29"/>
      <c r="G56" s="237"/>
      <c r="H56" s="29"/>
      <c r="I56" s="29"/>
      <c r="J56" s="29"/>
      <c r="K56" s="278"/>
      <c r="L56" s="278"/>
      <c r="M56" s="278"/>
      <c r="N56" s="278"/>
      <c r="O56" s="278"/>
    </row>
    <row r="57" spans="1:15" ht="25.5" x14ac:dyDescent="0.25">
      <c r="A57" s="6" t="s">
        <v>24</v>
      </c>
      <c r="B57" s="14" t="s">
        <v>0</v>
      </c>
      <c r="C57" s="14" t="s">
        <v>26</v>
      </c>
      <c r="D57" s="15" t="s">
        <v>1</v>
      </c>
      <c r="E57" s="15" t="s">
        <v>2</v>
      </c>
      <c r="F57" s="15" t="s">
        <v>3</v>
      </c>
      <c r="G57" s="146" t="s">
        <v>4</v>
      </c>
      <c r="H57" s="15" t="s">
        <v>5</v>
      </c>
      <c r="I57" s="15" t="s">
        <v>6</v>
      </c>
      <c r="J57" s="15" t="s">
        <v>7</v>
      </c>
      <c r="K57" s="15" t="s">
        <v>8</v>
      </c>
      <c r="L57" s="15" t="s">
        <v>9</v>
      </c>
      <c r="M57" s="15" t="s">
        <v>10</v>
      </c>
      <c r="N57" s="15" t="s">
        <v>11</v>
      </c>
      <c r="O57" s="15" t="s">
        <v>12</v>
      </c>
    </row>
    <row r="58" spans="1:15" ht="15.75" x14ac:dyDescent="0.25">
      <c r="A58" s="22"/>
      <c r="B58" s="276" t="s">
        <v>25</v>
      </c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</row>
    <row r="59" spans="1:15" ht="15.75" x14ac:dyDescent="0.25">
      <c r="A59" s="93"/>
      <c r="B59" s="276" t="s">
        <v>14</v>
      </c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76"/>
      <c r="N59" s="276"/>
      <c r="O59" s="276"/>
    </row>
    <row r="60" spans="1:15" ht="36.75" x14ac:dyDescent="0.25">
      <c r="A60" s="4" t="s">
        <v>142</v>
      </c>
      <c r="B60" s="7" t="s">
        <v>139</v>
      </c>
      <c r="C60" s="2">
        <v>60</v>
      </c>
      <c r="D60" s="36">
        <v>0.63719999999999988</v>
      </c>
      <c r="E60" s="36">
        <v>0.1032</v>
      </c>
      <c r="F60" s="36">
        <v>5.1120000000000001</v>
      </c>
      <c r="G60" s="235">
        <v>23.939999999999998</v>
      </c>
      <c r="H60" s="36">
        <v>3.1199999999999999E-2</v>
      </c>
      <c r="I60" s="36">
        <v>2.625</v>
      </c>
      <c r="J60" s="36">
        <v>0</v>
      </c>
      <c r="K60" s="36">
        <v>0.20699999999999999</v>
      </c>
      <c r="L60" s="36">
        <v>14.395199999999999</v>
      </c>
      <c r="M60" s="36">
        <v>26.716799999999996</v>
      </c>
      <c r="N60" s="36">
        <v>18.231000000000002</v>
      </c>
      <c r="O60" s="36">
        <v>0.63900000000000001</v>
      </c>
    </row>
    <row r="61" spans="1:15" ht="36.75" x14ac:dyDescent="0.25">
      <c r="A61" s="4" t="s">
        <v>53</v>
      </c>
      <c r="B61" s="7" t="s">
        <v>71</v>
      </c>
      <c r="C61" s="2">
        <v>90</v>
      </c>
      <c r="D61" s="36">
        <v>8.15</v>
      </c>
      <c r="E61" s="36">
        <v>10.5</v>
      </c>
      <c r="F61" s="36">
        <v>8.1</v>
      </c>
      <c r="G61" s="235">
        <v>199.56521739130434</v>
      </c>
      <c r="H61" s="36">
        <v>0.13695652173913045</v>
      </c>
      <c r="I61" s="36">
        <v>0.19565217391304349</v>
      </c>
      <c r="J61" s="36">
        <v>2.7391304347826058</v>
      </c>
      <c r="K61" s="36">
        <v>2.2695652173913041</v>
      </c>
      <c r="L61" s="36">
        <v>13.480434782608697</v>
      </c>
      <c r="M61" s="36">
        <v>104.59565217391304</v>
      </c>
      <c r="N61" s="36">
        <v>16.082608695652176</v>
      </c>
      <c r="O61" s="36">
        <v>1.7021739130434781</v>
      </c>
    </row>
    <row r="62" spans="1:15" ht="36.75" x14ac:dyDescent="0.25">
      <c r="A62" s="4" t="s">
        <v>42</v>
      </c>
      <c r="B62" s="7" t="s">
        <v>60</v>
      </c>
      <c r="C62" s="2" t="s">
        <v>18</v>
      </c>
      <c r="D62" s="36">
        <v>5.12</v>
      </c>
      <c r="E62" s="36">
        <v>4.53</v>
      </c>
      <c r="F62" s="36">
        <v>31.990000000000002</v>
      </c>
      <c r="G62" s="235">
        <v>189.29999999999998</v>
      </c>
      <c r="H62" s="36">
        <v>5.6999999999999995E-2</v>
      </c>
      <c r="I62" s="36">
        <v>0</v>
      </c>
      <c r="J62" s="36">
        <v>20</v>
      </c>
      <c r="K62" s="36">
        <v>0.82250000000000012</v>
      </c>
      <c r="L62" s="36">
        <v>12.391499999999999</v>
      </c>
      <c r="M62" s="36">
        <v>38.667749999999998</v>
      </c>
      <c r="N62" s="36">
        <v>8.6189999999999998</v>
      </c>
      <c r="O62" s="36">
        <v>0.86199999999999999</v>
      </c>
    </row>
    <row r="63" spans="1:15" ht="36.75" x14ac:dyDescent="0.25">
      <c r="A63" s="4" t="s">
        <v>120</v>
      </c>
      <c r="B63" s="7" t="s">
        <v>119</v>
      </c>
      <c r="C63" s="2">
        <v>200</v>
      </c>
      <c r="D63" s="36">
        <v>0.66200000000000003</v>
      </c>
      <c r="E63" s="36">
        <v>9.0000000000000011E-2</v>
      </c>
      <c r="F63" s="36">
        <v>22.03</v>
      </c>
      <c r="G63" s="235">
        <v>92.9</v>
      </c>
      <c r="H63" s="36">
        <v>1.6E-2</v>
      </c>
      <c r="I63" s="36">
        <v>0.72599999999999998</v>
      </c>
      <c r="J63" s="36">
        <v>0</v>
      </c>
      <c r="K63" s="36">
        <v>0.50800000000000001</v>
      </c>
      <c r="L63" s="36">
        <v>32.480000000000004</v>
      </c>
      <c r="M63" s="36">
        <v>23.44</v>
      </c>
      <c r="N63" s="36">
        <v>17.46</v>
      </c>
      <c r="O63" s="36">
        <v>0.69800000000000006</v>
      </c>
    </row>
    <row r="64" spans="1:15" x14ac:dyDescent="0.25">
      <c r="A64" s="4"/>
      <c r="B64" s="16" t="s">
        <v>143</v>
      </c>
      <c r="C64" s="256">
        <v>40</v>
      </c>
      <c r="D64" s="240">
        <v>3.7</v>
      </c>
      <c r="E64" s="240">
        <v>4.7</v>
      </c>
      <c r="F64" s="240">
        <v>2.85</v>
      </c>
      <c r="G64" s="240">
        <v>21.5</v>
      </c>
      <c r="H64" s="35">
        <v>3.2000000000000001E-2</v>
      </c>
      <c r="I64" s="35">
        <v>0</v>
      </c>
      <c r="J64" s="35">
        <v>4</v>
      </c>
      <c r="K64" s="35">
        <v>1.4</v>
      </c>
      <c r="L64" s="35">
        <v>11.599999999999998</v>
      </c>
      <c r="M64" s="35">
        <v>35.999999999999993</v>
      </c>
      <c r="N64" s="35">
        <v>7.9999999999999991</v>
      </c>
      <c r="O64" s="35">
        <v>0.83999999999999986</v>
      </c>
    </row>
    <row r="65" spans="1:17" ht="36" x14ac:dyDescent="0.25">
      <c r="A65" s="50" t="s">
        <v>35</v>
      </c>
      <c r="B65" s="7" t="s">
        <v>30</v>
      </c>
      <c r="C65" s="1">
        <v>20</v>
      </c>
      <c r="D65" s="36">
        <v>1.32</v>
      </c>
      <c r="E65" s="36">
        <v>0.53999999999999992</v>
      </c>
      <c r="F65" s="36">
        <v>17.82</v>
      </c>
      <c r="G65" s="235">
        <v>89.09999999999998</v>
      </c>
      <c r="H65" s="36">
        <v>7.6499999999999999E-2</v>
      </c>
      <c r="I65" s="36">
        <v>0</v>
      </c>
      <c r="J65" s="36">
        <v>0</v>
      </c>
      <c r="K65" s="36">
        <v>0.62999999999999989</v>
      </c>
      <c r="L65" s="36">
        <v>13.050000000000002</v>
      </c>
      <c r="M65" s="36">
        <v>67.5</v>
      </c>
      <c r="N65" s="36">
        <v>21.15</v>
      </c>
      <c r="O65" s="36">
        <v>1.7550000000000001</v>
      </c>
      <c r="P65">
        <v>0</v>
      </c>
      <c r="Q65" s="70">
        <v>0</v>
      </c>
    </row>
    <row r="66" spans="1:17" ht="15.75" x14ac:dyDescent="0.25">
      <c r="A66" s="21"/>
      <c r="B66" s="19" t="s">
        <v>15</v>
      </c>
      <c r="C66" s="20">
        <v>565</v>
      </c>
      <c r="D66" s="25">
        <f>D60+D61+D62+D63+D65+D64</f>
        <v>19.589200000000002</v>
      </c>
      <c r="E66" s="25">
        <f t="shared" ref="E66:O66" si="0">E60+E61+E62+E63+E65+E64</f>
        <v>20.463199999999997</v>
      </c>
      <c r="F66" s="25">
        <f>F60+F61+F62+F63+F65+F64</f>
        <v>87.901999999999987</v>
      </c>
      <c r="G66" s="241">
        <f t="shared" si="0"/>
        <v>616.30521739130438</v>
      </c>
      <c r="H66" s="25">
        <f t="shared" si="0"/>
        <v>0.34965652173913042</v>
      </c>
      <c r="I66" s="25">
        <f t="shared" si="0"/>
        <v>3.5466521739130434</v>
      </c>
      <c r="J66" s="25">
        <f t="shared" si="0"/>
        <v>26.739130434782606</v>
      </c>
      <c r="K66" s="25">
        <f t="shared" si="0"/>
        <v>5.837065217391304</v>
      </c>
      <c r="L66" s="25">
        <f t="shared" si="0"/>
        <v>97.397134782608688</v>
      </c>
      <c r="M66" s="25">
        <f t="shared" si="0"/>
        <v>296.92020217391303</v>
      </c>
      <c r="N66" s="25">
        <f t="shared" si="0"/>
        <v>89.542608695652177</v>
      </c>
      <c r="O66" s="25">
        <f t="shared" si="0"/>
        <v>6.4961739130434779</v>
      </c>
      <c r="P66" s="25">
        <f>P60+P61+P62+P63+P65+P64</f>
        <v>0</v>
      </c>
      <c r="Q66" s="25">
        <f>Q60+Q61+Q62+Q63+Q65+Q64</f>
        <v>0</v>
      </c>
    </row>
    <row r="67" spans="1:17" ht="18" x14ac:dyDescent="0.25">
      <c r="A67" s="102"/>
      <c r="B67" s="100"/>
      <c r="C67" s="100"/>
      <c r="D67" s="100"/>
      <c r="E67" s="100"/>
      <c r="F67" s="100"/>
      <c r="G67" s="237"/>
      <c r="H67" s="100"/>
      <c r="I67" s="100"/>
      <c r="J67" s="100"/>
      <c r="K67" s="101"/>
      <c r="L67" s="101"/>
      <c r="M67" s="101"/>
      <c r="N67" s="101"/>
      <c r="O67" s="101"/>
    </row>
    <row r="68" spans="1:17" ht="15.75" x14ac:dyDescent="0.25">
      <c r="A68" s="93"/>
      <c r="B68" s="276" t="s">
        <v>16</v>
      </c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</row>
    <row r="69" spans="1:17" ht="36.75" x14ac:dyDescent="0.25">
      <c r="A69" s="4" t="s">
        <v>144</v>
      </c>
      <c r="B69" s="224" t="s">
        <v>175</v>
      </c>
      <c r="C69" s="255">
        <v>100</v>
      </c>
      <c r="D69" s="203">
        <v>0.8</v>
      </c>
      <c r="E69" s="204">
        <v>0.2</v>
      </c>
      <c r="F69" s="205">
        <v>8.1</v>
      </c>
      <c r="G69" s="205">
        <v>43</v>
      </c>
      <c r="H69" s="206">
        <v>0.04</v>
      </c>
      <c r="I69" s="198">
        <v>60</v>
      </c>
      <c r="J69" s="199"/>
      <c r="K69" s="198">
        <v>0.2</v>
      </c>
      <c r="L69" s="206">
        <v>34</v>
      </c>
      <c r="M69" s="206">
        <v>23</v>
      </c>
      <c r="N69" s="206">
        <v>13</v>
      </c>
      <c r="O69" s="206">
        <v>0.3</v>
      </c>
    </row>
    <row r="70" spans="1:17" ht="36" x14ac:dyDescent="0.25">
      <c r="A70" s="50" t="s">
        <v>58</v>
      </c>
      <c r="B70" s="7" t="s">
        <v>46</v>
      </c>
      <c r="C70" s="3" t="s">
        <v>68</v>
      </c>
      <c r="D70" s="36">
        <v>2.63</v>
      </c>
      <c r="E70" s="36">
        <v>2.66</v>
      </c>
      <c r="F70" s="36">
        <v>0</v>
      </c>
      <c r="G70" s="235">
        <v>34.333333333333336</v>
      </c>
      <c r="H70" s="36">
        <v>3.3333333333333335E-3</v>
      </c>
      <c r="I70" s="36">
        <v>6.9999999999999993E-2</v>
      </c>
      <c r="J70" s="36">
        <v>21</v>
      </c>
      <c r="K70" s="36">
        <v>0.04</v>
      </c>
      <c r="L70" s="36">
        <v>100</v>
      </c>
      <c r="M70" s="36">
        <v>60</v>
      </c>
      <c r="N70" s="36">
        <v>5.5</v>
      </c>
      <c r="O70" s="36">
        <v>6.9999999999999993E-2</v>
      </c>
    </row>
    <row r="71" spans="1:17" ht="36" x14ac:dyDescent="0.25">
      <c r="A71" s="50" t="s">
        <v>146</v>
      </c>
      <c r="B71" s="7" t="s">
        <v>145</v>
      </c>
      <c r="C71" s="3" t="s">
        <v>23</v>
      </c>
      <c r="D71" s="36">
        <v>10.45</v>
      </c>
      <c r="E71" s="36">
        <v>10.71</v>
      </c>
      <c r="F71" s="36">
        <v>22.89</v>
      </c>
      <c r="G71" s="235">
        <v>221</v>
      </c>
      <c r="H71" s="36">
        <v>0.03</v>
      </c>
      <c r="I71" s="36">
        <v>0.92</v>
      </c>
      <c r="J71" s="81"/>
      <c r="K71" s="36">
        <v>2.61</v>
      </c>
      <c r="L71" s="36">
        <v>21.81</v>
      </c>
      <c r="M71" s="36">
        <v>154.15</v>
      </c>
      <c r="N71" s="36">
        <v>22.03</v>
      </c>
      <c r="O71" s="36">
        <v>3.06</v>
      </c>
    </row>
    <row r="72" spans="1:17" ht="36.75" x14ac:dyDescent="0.25">
      <c r="A72" s="4" t="s">
        <v>39</v>
      </c>
      <c r="B72" s="7" t="s">
        <v>37</v>
      </c>
      <c r="C72" s="2" t="s">
        <v>18</v>
      </c>
      <c r="D72" s="36">
        <v>4.6100000000000003</v>
      </c>
      <c r="E72" s="36">
        <v>6.92</v>
      </c>
      <c r="F72" s="36">
        <v>27.79</v>
      </c>
      <c r="G72" s="235">
        <v>207</v>
      </c>
      <c r="H72" s="36">
        <v>0.21</v>
      </c>
      <c r="I72" s="36">
        <v>0</v>
      </c>
      <c r="J72" s="36">
        <v>20</v>
      </c>
      <c r="K72" s="36">
        <v>0.45</v>
      </c>
      <c r="L72" s="36">
        <v>25.19</v>
      </c>
      <c r="M72" s="36">
        <v>208.85</v>
      </c>
      <c r="N72" s="36">
        <v>140.52000000000001</v>
      </c>
      <c r="O72" s="36">
        <v>4.7200000000000006</v>
      </c>
    </row>
    <row r="73" spans="1:17" ht="36.75" x14ac:dyDescent="0.25">
      <c r="A73" s="4" t="s">
        <v>43</v>
      </c>
      <c r="B73" s="7" t="s">
        <v>33</v>
      </c>
      <c r="C73" s="1" t="s">
        <v>64</v>
      </c>
      <c r="D73" s="36">
        <v>0.13</v>
      </c>
      <c r="E73" s="36">
        <v>0.02</v>
      </c>
      <c r="F73" s="36">
        <v>10.199999999999999</v>
      </c>
      <c r="G73" s="235">
        <v>42</v>
      </c>
      <c r="H73" s="36"/>
      <c r="I73" s="36">
        <v>2.83</v>
      </c>
      <c r="J73" s="36"/>
      <c r="K73" s="36">
        <v>0.01</v>
      </c>
      <c r="L73" s="36">
        <v>14.05</v>
      </c>
      <c r="M73" s="36">
        <v>4.4000000000000004</v>
      </c>
      <c r="N73" s="36">
        <v>2.4</v>
      </c>
      <c r="O73" s="36">
        <v>0.34</v>
      </c>
    </row>
    <row r="74" spans="1:17" ht="36.75" x14ac:dyDescent="0.25">
      <c r="A74" s="4" t="s">
        <v>36</v>
      </c>
      <c r="B74" s="7" t="s">
        <v>29</v>
      </c>
      <c r="C74" s="1">
        <v>25</v>
      </c>
      <c r="D74" s="36">
        <v>1.54</v>
      </c>
      <c r="E74" s="36">
        <v>0.19999999999999998</v>
      </c>
      <c r="F74" s="36">
        <v>12.299999999999999</v>
      </c>
      <c r="G74" s="235">
        <v>58.75</v>
      </c>
      <c r="H74" s="36">
        <v>2.7500000000000004E-2</v>
      </c>
      <c r="I74" s="36">
        <v>0</v>
      </c>
      <c r="J74" s="36">
        <v>0</v>
      </c>
      <c r="K74" s="36">
        <v>0.27500000000000002</v>
      </c>
      <c r="L74" s="36">
        <v>5</v>
      </c>
      <c r="M74" s="36">
        <v>16.25</v>
      </c>
      <c r="N74" s="36">
        <v>3.4999999999999996</v>
      </c>
      <c r="O74" s="36">
        <v>0.27500000000000002</v>
      </c>
      <c r="P74">
        <v>0</v>
      </c>
      <c r="Q74" s="70">
        <v>0</v>
      </c>
    </row>
    <row r="75" spans="1:17" ht="15.75" x14ac:dyDescent="0.25">
      <c r="A75" s="21"/>
      <c r="B75" s="19" t="s">
        <v>15</v>
      </c>
      <c r="C75" s="20">
        <v>590</v>
      </c>
      <c r="D75" s="25">
        <f>D69+D70+D71+D72+D73+D74</f>
        <v>20.159999999999997</v>
      </c>
      <c r="E75" s="25">
        <f t="shared" ref="E75:O75" si="1">E69+E70+E71+E72+E73+E74</f>
        <v>20.71</v>
      </c>
      <c r="F75" s="25">
        <f t="shared" si="1"/>
        <v>81.28</v>
      </c>
      <c r="G75" s="241">
        <f t="shared" si="1"/>
        <v>606.08333333333337</v>
      </c>
      <c r="H75" s="25">
        <f t="shared" si="1"/>
        <v>0.31083333333333335</v>
      </c>
      <c r="I75" s="25">
        <f t="shared" si="1"/>
        <v>63.82</v>
      </c>
      <c r="J75" s="25">
        <f t="shared" si="1"/>
        <v>41</v>
      </c>
      <c r="K75" s="25">
        <f t="shared" si="1"/>
        <v>3.585</v>
      </c>
      <c r="L75" s="25">
        <f t="shared" si="1"/>
        <v>200.05</v>
      </c>
      <c r="M75" s="25">
        <f t="shared" si="1"/>
        <v>466.65</v>
      </c>
      <c r="N75" s="25">
        <f t="shared" si="1"/>
        <v>186.95000000000002</v>
      </c>
      <c r="O75" s="25">
        <f t="shared" si="1"/>
        <v>8.7650000000000006</v>
      </c>
      <c r="P75" s="182">
        <v>0.25</v>
      </c>
      <c r="Q75" s="71">
        <v>0.25</v>
      </c>
    </row>
    <row r="77" spans="1:17" ht="15.75" customHeight="1" x14ac:dyDescent="0.25">
      <c r="A77" s="279"/>
      <c r="B77" s="280"/>
      <c r="C77" s="280"/>
      <c r="D77" s="280"/>
      <c r="E77" s="280"/>
      <c r="F77" s="280"/>
      <c r="G77" s="280"/>
      <c r="H77" s="280"/>
      <c r="I77" s="280"/>
      <c r="J77" s="280"/>
      <c r="K77" s="280"/>
      <c r="L77" s="280"/>
      <c r="M77" s="280"/>
      <c r="N77" s="280"/>
      <c r="O77" s="281"/>
      <c r="Q77" s="71"/>
    </row>
    <row r="78" spans="1:17" ht="15.75" x14ac:dyDescent="0.25">
      <c r="A78" s="93"/>
      <c r="B78" s="276" t="s">
        <v>17</v>
      </c>
      <c r="C78" s="276"/>
      <c r="D78" s="276"/>
      <c r="E78" s="276"/>
      <c r="F78" s="276"/>
      <c r="G78" s="276"/>
      <c r="H78" s="276"/>
      <c r="I78" s="276"/>
      <c r="J78" s="276"/>
      <c r="K78" s="276"/>
      <c r="L78" s="276"/>
      <c r="M78" s="276"/>
      <c r="N78" s="276"/>
      <c r="O78" s="276"/>
    </row>
    <row r="79" spans="1:17" ht="36" x14ac:dyDescent="0.25">
      <c r="A79" s="94" t="s">
        <v>187</v>
      </c>
      <c r="B79" s="89" t="s">
        <v>96</v>
      </c>
      <c r="C79" s="92">
        <v>60</v>
      </c>
      <c r="D79" s="229">
        <v>0.8448</v>
      </c>
      <c r="E79" s="229">
        <v>3.6071999999999997</v>
      </c>
      <c r="F79" s="229">
        <v>4.9559999999999995</v>
      </c>
      <c r="G79" s="242">
        <v>55.68</v>
      </c>
      <c r="H79" s="229">
        <v>1.0200000000000001E-2</v>
      </c>
      <c r="I79" s="229">
        <v>3.9899999999999998</v>
      </c>
      <c r="J79" s="229">
        <v>0</v>
      </c>
      <c r="K79" s="229">
        <v>1.62</v>
      </c>
      <c r="L79" s="229">
        <v>21.278400000000001</v>
      </c>
      <c r="M79" s="229">
        <v>24.379200000000001</v>
      </c>
      <c r="N79" s="229">
        <v>12.417000000000002</v>
      </c>
      <c r="O79" s="229">
        <v>0.79440000000000022</v>
      </c>
    </row>
    <row r="80" spans="1:17" x14ac:dyDescent="0.25">
      <c r="A80" s="270" t="s">
        <v>69</v>
      </c>
      <c r="B80" s="7" t="s">
        <v>218</v>
      </c>
      <c r="C80" s="152">
        <v>90</v>
      </c>
      <c r="D80" s="235">
        <v>11.85</v>
      </c>
      <c r="E80" s="244">
        <v>10.96</v>
      </c>
      <c r="F80" s="244">
        <v>15.526</v>
      </c>
      <c r="G80" s="235">
        <v>198</v>
      </c>
      <c r="H80" s="36">
        <v>9.0000000000000011E-2</v>
      </c>
      <c r="I80" s="36">
        <v>0.79200000000000004</v>
      </c>
      <c r="J80" s="36">
        <v>65.52</v>
      </c>
      <c r="K80" s="36">
        <v>2.6819999999999999</v>
      </c>
      <c r="L80" s="36">
        <v>51.372</v>
      </c>
      <c r="M80" s="36">
        <v>71.010000000000005</v>
      </c>
      <c r="N80" s="36">
        <v>18.899999999999999</v>
      </c>
      <c r="O80" s="36">
        <v>1.5479999999999998</v>
      </c>
    </row>
    <row r="81" spans="1:17" ht="36.75" x14ac:dyDescent="0.25">
      <c r="A81" s="4" t="s">
        <v>70</v>
      </c>
      <c r="B81" s="7" t="s">
        <v>65</v>
      </c>
      <c r="C81" s="2" t="s">
        <v>18</v>
      </c>
      <c r="D81" s="36">
        <v>3.74</v>
      </c>
      <c r="E81" s="36">
        <v>4.1500000000000004</v>
      </c>
      <c r="F81" s="36">
        <v>39.229999999999997</v>
      </c>
      <c r="G81" s="235">
        <v>209</v>
      </c>
      <c r="H81" s="36">
        <v>2.5499999999999998E-2</v>
      </c>
      <c r="I81" s="36">
        <v>0</v>
      </c>
      <c r="J81" s="36">
        <v>20</v>
      </c>
      <c r="K81" s="36">
        <v>0.33</v>
      </c>
      <c r="L81" s="36">
        <v>2.57</v>
      </c>
      <c r="M81" s="36">
        <v>62.45</v>
      </c>
      <c r="N81" s="36">
        <v>16.335000000000001</v>
      </c>
      <c r="O81" s="36">
        <v>0.54</v>
      </c>
    </row>
    <row r="82" spans="1:17" ht="22.5" x14ac:dyDescent="0.25">
      <c r="A82" s="95" t="s">
        <v>38</v>
      </c>
      <c r="B82" s="7" t="s">
        <v>28</v>
      </c>
      <c r="C82" s="2" t="s">
        <v>63</v>
      </c>
      <c r="D82" s="36">
        <v>7.0000000000000007E-2</v>
      </c>
      <c r="E82" s="36">
        <v>0.02</v>
      </c>
      <c r="F82" s="36">
        <v>10</v>
      </c>
      <c r="G82" s="235">
        <v>40</v>
      </c>
      <c r="H82" s="36"/>
      <c r="I82" s="36">
        <v>0.03</v>
      </c>
      <c r="J82" s="36"/>
      <c r="K82" s="36"/>
      <c r="L82" s="36">
        <v>10.95</v>
      </c>
      <c r="M82" s="36">
        <v>2.8</v>
      </c>
      <c r="N82" s="36">
        <v>1.4</v>
      </c>
      <c r="O82" s="36">
        <v>0.26</v>
      </c>
    </row>
    <row r="83" spans="1:17" ht="36" x14ac:dyDescent="0.25">
      <c r="A83" s="50" t="s">
        <v>36</v>
      </c>
      <c r="B83" s="7" t="s">
        <v>29</v>
      </c>
      <c r="C83" s="1">
        <v>20</v>
      </c>
      <c r="D83" s="10">
        <v>1.5199999999999998</v>
      </c>
      <c r="E83" s="10">
        <v>0.15999999999999998</v>
      </c>
      <c r="F83" s="10">
        <v>9.8399999999999981</v>
      </c>
      <c r="G83" s="151">
        <v>47</v>
      </c>
      <c r="H83" s="10">
        <v>2.2000000000000002E-2</v>
      </c>
      <c r="I83" s="11">
        <v>0</v>
      </c>
      <c r="J83" s="11">
        <v>0</v>
      </c>
      <c r="K83" s="10">
        <v>0.22</v>
      </c>
      <c r="L83" s="10">
        <v>4</v>
      </c>
      <c r="M83" s="10">
        <v>13</v>
      </c>
      <c r="N83" s="10">
        <v>2.7999999999999994</v>
      </c>
      <c r="O83" s="10">
        <v>0.22</v>
      </c>
      <c r="P83">
        <v>0</v>
      </c>
      <c r="Q83" s="70">
        <v>0</v>
      </c>
    </row>
    <row r="84" spans="1:17" ht="36" x14ac:dyDescent="0.25">
      <c r="A84" s="50" t="s">
        <v>35</v>
      </c>
      <c r="B84" s="7" t="s">
        <v>30</v>
      </c>
      <c r="C84" s="17">
        <v>20</v>
      </c>
      <c r="D84" s="35">
        <v>1.32</v>
      </c>
      <c r="E84" s="35">
        <v>0.24</v>
      </c>
      <c r="F84" s="35">
        <v>7.9200000000000008</v>
      </c>
      <c r="G84" s="240">
        <v>39.6</v>
      </c>
      <c r="H84" s="35">
        <v>3.4000000000000002E-2</v>
      </c>
      <c r="I84" s="35">
        <v>0</v>
      </c>
      <c r="J84" s="35">
        <v>0</v>
      </c>
      <c r="K84" s="35">
        <v>0.27999999999999997</v>
      </c>
      <c r="L84" s="35">
        <v>5.8000000000000007</v>
      </c>
      <c r="M84" s="35">
        <v>30</v>
      </c>
      <c r="N84" s="35">
        <v>9.4</v>
      </c>
      <c r="O84" s="35">
        <v>0.78</v>
      </c>
    </row>
    <row r="85" spans="1:17" ht="15.75" x14ac:dyDescent="0.25">
      <c r="A85" s="21"/>
      <c r="B85" s="19" t="s">
        <v>15</v>
      </c>
      <c r="C85" s="20">
        <v>545</v>
      </c>
      <c r="D85" s="25">
        <f>D84+D83+D82+D81+D80+D79</f>
        <v>19.344799999999999</v>
      </c>
      <c r="E85" s="25">
        <f t="shared" ref="E85:Q85" si="2">E84+E83+E82+E81+E80+E79</f>
        <v>19.1372</v>
      </c>
      <c r="F85" s="25">
        <f t="shared" si="2"/>
        <v>87.471999999999994</v>
      </c>
      <c r="G85" s="241">
        <f t="shared" si="2"/>
        <v>589.28</v>
      </c>
      <c r="H85" s="25">
        <f t="shared" si="2"/>
        <v>0.18170000000000003</v>
      </c>
      <c r="I85" s="25">
        <f t="shared" si="2"/>
        <v>4.8119999999999994</v>
      </c>
      <c r="J85" s="25">
        <f t="shared" si="2"/>
        <v>85.52</v>
      </c>
      <c r="K85" s="25">
        <f t="shared" si="2"/>
        <v>5.1319999999999997</v>
      </c>
      <c r="L85" s="25">
        <f t="shared" si="2"/>
        <v>95.970400000000012</v>
      </c>
      <c r="M85" s="25">
        <f t="shared" si="2"/>
        <v>203.63919999999999</v>
      </c>
      <c r="N85" s="25">
        <f t="shared" si="2"/>
        <v>61.252000000000002</v>
      </c>
      <c r="O85" s="25">
        <f t="shared" si="2"/>
        <v>4.1424000000000003</v>
      </c>
      <c r="P85" s="236">
        <f t="shared" si="2"/>
        <v>0</v>
      </c>
      <c r="Q85" s="236">
        <f t="shared" si="2"/>
        <v>0</v>
      </c>
    </row>
    <row r="86" spans="1:17" ht="15.75" x14ac:dyDescent="0.25">
      <c r="A86" s="321"/>
      <c r="B86" s="43"/>
      <c r="C86" s="44"/>
      <c r="D86" s="45"/>
      <c r="E86" s="45"/>
      <c r="F86" s="45"/>
      <c r="G86" s="322"/>
      <c r="H86" s="45"/>
      <c r="I86" s="45"/>
      <c r="J86" s="45"/>
      <c r="K86" s="45"/>
      <c r="L86" s="45"/>
      <c r="M86" s="45"/>
      <c r="N86" s="45"/>
      <c r="O86" s="323"/>
      <c r="P86" s="324"/>
      <c r="Q86" s="324"/>
    </row>
    <row r="87" spans="1:17" ht="15.75" x14ac:dyDescent="0.25">
      <c r="A87" s="321"/>
      <c r="B87" s="43"/>
      <c r="C87" s="44"/>
      <c r="D87" s="45"/>
      <c r="E87" s="45"/>
      <c r="F87" s="45"/>
      <c r="G87" s="322"/>
      <c r="H87" s="45"/>
      <c r="I87" s="45"/>
      <c r="J87" s="45"/>
      <c r="K87" s="45"/>
      <c r="L87" s="45"/>
      <c r="M87" s="45"/>
      <c r="N87" s="45"/>
      <c r="O87" s="323"/>
      <c r="P87" s="324"/>
      <c r="Q87" s="324"/>
    </row>
    <row r="88" spans="1:17" ht="15.75" x14ac:dyDescent="0.25">
      <c r="A88" s="321"/>
      <c r="B88" s="43"/>
      <c r="C88" s="44"/>
      <c r="D88" s="45"/>
      <c r="E88" s="45"/>
      <c r="F88" s="45"/>
      <c r="G88" s="322"/>
      <c r="H88" s="45"/>
      <c r="I88" s="45"/>
      <c r="J88" s="45"/>
      <c r="K88" s="45"/>
      <c r="L88" s="45"/>
      <c r="M88" s="45"/>
      <c r="N88" s="45"/>
      <c r="O88" s="323"/>
      <c r="P88" s="324"/>
      <c r="Q88" s="324"/>
    </row>
    <row r="89" spans="1:17" ht="15.75" x14ac:dyDescent="0.25">
      <c r="A89" s="321"/>
      <c r="B89" s="43"/>
      <c r="C89" s="44"/>
      <c r="D89" s="45"/>
      <c r="E89" s="45"/>
      <c r="F89" s="45"/>
      <c r="G89" s="322"/>
      <c r="H89" s="45"/>
      <c r="I89" s="45"/>
      <c r="J89" s="45"/>
      <c r="K89" s="45"/>
      <c r="L89" s="45"/>
      <c r="M89" s="45"/>
      <c r="N89" s="45"/>
      <c r="O89" s="323"/>
      <c r="P89" s="324"/>
      <c r="Q89" s="324"/>
    </row>
    <row r="90" spans="1:17" ht="15.75" x14ac:dyDescent="0.25">
      <c r="A90" s="321"/>
      <c r="B90" s="43"/>
      <c r="C90" s="44"/>
      <c r="D90" s="45"/>
      <c r="E90" s="45"/>
      <c r="F90" s="45"/>
      <c r="G90" s="322"/>
      <c r="H90" s="45"/>
      <c r="I90" s="45"/>
      <c r="J90" s="45"/>
      <c r="K90" s="45"/>
      <c r="L90" s="45"/>
      <c r="M90" s="45"/>
      <c r="N90" s="45"/>
      <c r="O90" s="323"/>
      <c r="P90" s="324"/>
      <c r="Q90" s="324"/>
    </row>
    <row r="91" spans="1:17" ht="15.75" x14ac:dyDescent="0.25">
      <c r="A91" s="321"/>
      <c r="B91" s="43"/>
      <c r="C91" s="44"/>
      <c r="D91" s="45"/>
      <c r="E91" s="45"/>
      <c r="F91" s="45"/>
      <c r="G91" s="322"/>
      <c r="H91" s="45"/>
      <c r="I91" s="45"/>
      <c r="J91" s="45"/>
      <c r="K91" s="45"/>
      <c r="L91" s="45"/>
      <c r="M91" s="45"/>
      <c r="N91" s="45"/>
      <c r="O91" s="323"/>
      <c r="P91" s="324"/>
      <c r="Q91" s="324"/>
    </row>
    <row r="92" spans="1:17" ht="15.75" x14ac:dyDescent="0.25">
      <c r="A92" s="321"/>
      <c r="B92" s="43"/>
      <c r="C92" s="44"/>
      <c r="D92" s="45"/>
      <c r="E92" s="45"/>
      <c r="F92" s="45"/>
      <c r="G92" s="322"/>
      <c r="H92" s="45"/>
      <c r="I92" s="45"/>
      <c r="J92" s="45"/>
      <c r="K92" s="45"/>
      <c r="L92" s="45"/>
      <c r="M92" s="45"/>
      <c r="N92" s="45"/>
      <c r="O92" s="323"/>
      <c r="P92" s="324"/>
      <c r="Q92" s="324"/>
    </row>
    <row r="93" spans="1:17" ht="15.75" customHeight="1" x14ac:dyDescent="0.25">
      <c r="A93" s="285"/>
      <c r="B93" s="286"/>
      <c r="C93" s="286"/>
      <c r="D93" s="286"/>
      <c r="E93" s="286"/>
      <c r="F93" s="286"/>
      <c r="G93" s="286"/>
      <c r="H93" s="286"/>
      <c r="I93" s="286"/>
      <c r="J93" s="286"/>
      <c r="K93" s="286"/>
      <c r="L93" s="286"/>
      <c r="M93" s="286"/>
      <c r="N93" s="286"/>
      <c r="O93" s="287"/>
    </row>
    <row r="94" spans="1:17" ht="15.75" x14ac:dyDescent="0.25">
      <c r="A94" s="93"/>
      <c r="B94" s="40" t="s">
        <v>19</v>
      </c>
      <c r="C94" s="282"/>
      <c r="D94" s="283"/>
      <c r="E94" s="283"/>
      <c r="F94" s="283"/>
      <c r="G94" s="283"/>
      <c r="H94" s="283"/>
      <c r="I94" s="283"/>
      <c r="J94" s="283"/>
      <c r="K94" s="283"/>
      <c r="L94" s="283"/>
      <c r="M94" s="283"/>
      <c r="N94" s="283"/>
      <c r="O94" s="284"/>
    </row>
    <row r="95" spans="1:17" ht="39" x14ac:dyDescent="0.25">
      <c r="A95" s="80" t="s">
        <v>155</v>
      </c>
      <c r="B95" s="230" t="s">
        <v>189</v>
      </c>
      <c r="C95" s="137">
        <v>60</v>
      </c>
      <c r="D95" s="232">
        <v>0.78720000000000001</v>
      </c>
      <c r="E95" s="232">
        <v>1.9494</v>
      </c>
      <c r="F95" s="232">
        <v>3.8795999999999995</v>
      </c>
      <c r="G95" s="243">
        <v>36.24</v>
      </c>
      <c r="H95" s="232">
        <v>1.32E-2</v>
      </c>
      <c r="I95" s="232">
        <v>10.258799999999999</v>
      </c>
      <c r="J95" s="232">
        <v>0</v>
      </c>
      <c r="K95" s="232">
        <v>5.0339999999999998</v>
      </c>
      <c r="L95" s="232">
        <v>14.9826</v>
      </c>
      <c r="M95" s="232">
        <v>16.984199999999998</v>
      </c>
      <c r="N95" s="232">
        <v>9.0545999999999989</v>
      </c>
      <c r="O95" s="232">
        <v>0.27960000000000002</v>
      </c>
    </row>
    <row r="96" spans="1:17" ht="36.75" x14ac:dyDescent="0.25">
      <c r="A96" s="4" t="s">
        <v>101</v>
      </c>
      <c r="B96" s="231" t="s">
        <v>190</v>
      </c>
      <c r="C96" s="3" t="s">
        <v>23</v>
      </c>
      <c r="D96" s="36">
        <v>9.15</v>
      </c>
      <c r="E96" s="38">
        <v>5.62</v>
      </c>
      <c r="F96" s="38">
        <v>7.8</v>
      </c>
      <c r="G96" s="235">
        <v>105</v>
      </c>
      <c r="H96" s="36">
        <v>0.05</v>
      </c>
      <c r="I96" s="38">
        <v>3.73</v>
      </c>
      <c r="J96" s="38">
        <v>5.82</v>
      </c>
      <c r="K96" s="38">
        <v>2.52</v>
      </c>
      <c r="L96" s="36">
        <v>39.07</v>
      </c>
      <c r="M96" s="36">
        <v>162.19</v>
      </c>
      <c r="N96" s="36">
        <v>48.53</v>
      </c>
      <c r="O96" s="36">
        <v>0.85</v>
      </c>
    </row>
    <row r="97" spans="1:17" ht="36.75" x14ac:dyDescent="0.25">
      <c r="A97" s="4" t="s">
        <v>41</v>
      </c>
      <c r="B97" s="7" t="s">
        <v>40</v>
      </c>
      <c r="C97" s="2" t="s">
        <v>18</v>
      </c>
      <c r="D97" s="36">
        <v>3.1</v>
      </c>
      <c r="E97" s="38">
        <v>8.4314999999999998</v>
      </c>
      <c r="F97" s="38">
        <v>20.508999999999997</v>
      </c>
      <c r="G97" s="244">
        <v>170.25</v>
      </c>
      <c r="H97" s="36">
        <v>0.13950000000000001</v>
      </c>
      <c r="I97" s="36">
        <v>18.160499999999999</v>
      </c>
      <c r="J97" s="36">
        <v>20</v>
      </c>
      <c r="K97" s="36">
        <v>0.23149999999999998</v>
      </c>
      <c r="L97" s="36">
        <v>38.175000000000004</v>
      </c>
      <c r="M97" s="36">
        <v>88.094999999999985</v>
      </c>
      <c r="N97" s="36">
        <v>27.75</v>
      </c>
      <c r="O97" s="36">
        <v>1.0195000000000001</v>
      </c>
    </row>
    <row r="98" spans="1:17" ht="36" x14ac:dyDescent="0.25">
      <c r="A98" s="50" t="s">
        <v>44</v>
      </c>
      <c r="B98" s="7" t="s">
        <v>31</v>
      </c>
      <c r="C98" s="2">
        <v>200</v>
      </c>
      <c r="D98" s="36">
        <v>0.16000000000000003</v>
      </c>
      <c r="E98" s="36">
        <v>0.16000000000000003</v>
      </c>
      <c r="F98" s="36">
        <v>13.91</v>
      </c>
      <c r="G98" s="235">
        <v>58.74</v>
      </c>
      <c r="H98" s="36">
        <v>1.2E-2</v>
      </c>
      <c r="I98" s="36">
        <v>0.9</v>
      </c>
      <c r="J98" s="36">
        <v>0</v>
      </c>
      <c r="K98" s="36">
        <v>8.0000000000000016E-2</v>
      </c>
      <c r="L98" s="36">
        <v>14.180000000000001</v>
      </c>
      <c r="M98" s="36">
        <v>4.4000000000000004</v>
      </c>
      <c r="N98" s="36">
        <v>5.1400000000000006</v>
      </c>
      <c r="O98" s="36">
        <v>0.95199999999999996</v>
      </c>
    </row>
    <row r="99" spans="1:17" ht="36" x14ac:dyDescent="0.25">
      <c r="A99" s="50" t="s">
        <v>36</v>
      </c>
      <c r="B99" s="7" t="s">
        <v>29</v>
      </c>
      <c r="C99" s="1">
        <v>20</v>
      </c>
      <c r="D99" s="10">
        <v>1.5199999999999998</v>
      </c>
      <c r="E99" s="10">
        <v>0.15999999999999998</v>
      </c>
      <c r="F99" s="10">
        <v>9.8399999999999981</v>
      </c>
      <c r="G99" s="151">
        <v>47</v>
      </c>
      <c r="H99" s="10">
        <v>2.2000000000000002E-2</v>
      </c>
      <c r="I99" s="11">
        <v>0</v>
      </c>
      <c r="J99" s="11">
        <v>0</v>
      </c>
      <c r="K99" s="10">
        <v>0.22</v>
      </c>
      <c r="L99" s="10">
        <v>4</v>
      </c>
      <c r="M99" s="10">
        <v>13</v>
      </c>
      <c r="N99" s="10">
        <v>2.7999999999999994</v>
      </c>
      <c r="O99" s="10">
        <v>0.22</v>
      </c>
    </row>
    <row r="100" spans="1:17" ht="36" x14ac:dyDescent="0.25">
      <c r="A100" s="50" t="s">
        <v>35</v>
      </c>
      <c r="B100" s="7" t="s">
        <v>30</v>
      </c>
      <c r="C100" s="1">
        <v>20</v>
      </c>
      <c r="D100" s="36">
        <v>1.32</v>
      </c>
      <c r="E100" s="36">
        <v>0.24</v>
      </c>
      <c r="F100" s="36">
        <v>7.9200000000000008</v>
      </c>
      <c r="G100" s="235">
        <v>39.6</v>
      </c>
      <c r="H100" s="36">
        <v>3.4000000000000002E-2</v>
      </c>
      <c r="I100" s="36">
        <v>0</v>
      </c>
      <c r="J100" s="36">
        <v>0</v>
      </c>
      <c r="K100" s="36">
        <v>0.27999999999999997</v>
      </c>
      <c r="L100" s="36">
        <v>5.8000000000000007</v>
      </c>
      <c r="M100" s="36">
        <v>30</v>
      </c>
      <c r="N100" s="36">
        <v>9.4</v>
      </c>
      <c r="O100" s="36">
        <v>0.78</v>
      </c>
    </row>
    <row r="101" spans="1:17" ht="15.75" x14ac:dyDescent="0.25">
      <c r="A101" s="21"/>
      <c r="B101" s="19" t="s">
        <v>15</v>
      </c>
      <c r="C101" s="20">
        <v>555</v>
      </c>
      <c r="D101" s="25">
        <f>D95+D96+D97+D98+D99+D100</f>
        <v>16.037199999999999</v>
      </c>
      <c r="E101" s="25">
        <f t="shared" ref="E101:Q101" si="3">E95+E96+E97+E98+E99+E100</f>
        <v>16.5609</v>
      </c>
      <c r="F101" s="25">
        <f t="shared" si="3"/>
        <v>63.858599999999988</v>
      </c>
      <c r="G101" s="241">
        <f t="shared" si="3"/>
        <v>456.83000000000004</v>
      </c>
      <c r="H101" s="25">
        <f t="shared" si="3"/>
        <v>0.27070000000000005</v>
      </c>
      <c r="I101" s="25">
        <f t="shared" si="3"/>
        <v>33.049299999999995</v>
      </c>
      <c r="J101" s="25">
        <f t="shared" si="3"/>
        <v>25.82</v>
      </c>
      <c r="K101" s="25">
        <f t="shared" si="3"/>
        <v>8.365499999999999</v>
      </c>
      <c r="L101" s="25">
        <f t="shared" si="3"/>
        <v>116.2076</v>
      </c>
      <c r="M101" s="25">
        <f t="shared" si="3"/>
        <v>314.66919999999993</v>
      </c>
      <c r="N101" s="25">
        <f t="shared" si="3"/>
        <v>102.6746</v>
      </c>
      <c r="O101" s="25">
        <f t="shared" si="3"/>
        <v>4.1010999999999997</v>
      </c>
      <c r="P101" s="25">
        <f t="shared" si="3"/>
        <v>0</v>
      </c>
      <c r="Q101" s="25">
        <f t="shared" si="3"/>
        <v>0</v>
      </c>
    </row>
    <row r="102" spans="1:17" ht="15.75" customHeight="1" x14ac:dyDescent="0.25">
      <c r="A102" s="285"/>
      <c r="B102" s="286"/>
      <c r="C102" s="286"/>
      <c r="D102" s="286"/>
      <c r="E102" s="286"/>
      <c r="F102" s="286"/>
      <c r="G102" s="286"/>
      <c r="H102" s="286"/>
      <c r="I102" s="286"/>
      <c r="J102" s="286"/>
      <c r="K102" s="286"/>
      <c r="L102" s="286"/>
      <c r="M102" s="286"/>
      <c r="N102" s="286"/>
      <c r="O102" s="287"/>
    </row>
    <row r="103" spans="1:17" ht="15.75" customHeight="1" x14ac:dyDescent="0.25">
      <c r="A103" s="200"/>
      <c r="B103" s="201"/>
      <c r="C103" s="201"/>
      <c r="D103" s="201"/>
      <c r="E103" s="201"/>
      <c r="F103" s="201"/>
      <c r="G103" s="245"/>
      <c r="H103" s="201"/>
      <c r="I103" s="201"/>
      <c r="J103" s="201"/>
      <c r="K103" s="201"/>
      <c r="L103" s="201"/>
      <c r="M103" s="201"/>
      <c r="N103" s="201"/>
      <c r="O103" s="202"/>
    </row>
    <row r="104" spans="1:17" ht="15.75" x14ac:dyDescent="0.25">
      <c r="A104" s="93"/>
      <c r="B104" s="276" t="s">
        <v>20</v>
      </c>
      <c r="C104" s="276"/>
      <c r="D104" s="276"/>
      <c r="E104" s="276"/>
      <c r="F104" s="276"/>
      <c r="G104" s="276"/>
      <c r="H104" s="276"/>
      <c r="I104" s="276"/>
      <c r="J104" s="276"/>
      <c r="K104" s="276"/>
      <c r="L104" s="276"/>
      <c r="M104" s="276"/>
      <c r="N104" s="276"/>
      <c r="O104" s="276"/>
    </row>
    <row r="105" spans="1:17" ht="36" x14ac:dyDescent="0.25">
      <c r="A105" s="50" t="s">
        <v>61</v>
      </c>
      <c r="B105" s="41" t="s">
        <v>62</v>
      </c>
      <c r="C105" s="11">
        <v>60</v>
      </c>
      <c r="D105" s="36">
        <v>0.73980000000000001</v>
      </c>
      <c r="E105" s="36">
        <v>5.6399999999999992E-2</v>
      </c>
      <c r="F105" s="36">
        <v>6.58</v>
      </c>
      <c r="G105" s="235">
        <v>49.019999999999996</v>
      </c>
      <c r="H105" s="36">
        <v>3.4199999999999994E-2</v>
      </c>
      <c r="I105" s="36">
        <v>2.016</v>
      </c>
      <c r="J105" s="36">
        <v>0</v>
      </c>
      <c r="K105" s="36">
        <v>8.0399999999999991</v>
      </c>
      <c r="L105" s="36">
        <v>15.456000000000001</v>
      </c>
      <c r="M105" s="36">
        <v>31.659599999999998</v>
      </c>
      <c r="N105" s="36">
        <v>21.6282</v>
      </c>
      <c r="O105" s="36">
        <v>0.39839999999999998</v>
      </c>
    </row>
    <row r="106" spans="1:17" ht="36.75" x14ac:dyDescent="0.25">
      <c r="A106" s="4" t="s">
        <v>53</v>
      </c>
      <c r="B106" s="7" t="s">
        <v>108</v>
      </c>
      <c r="C106" s="3" t="s">
        <v>45</v>
      </c>
      <c r="D106" s="36">
        <v>10.183999999999999</v>
      </c>
      <c r="E106" s="36">
        <v>13.751999999999999</v>
      </c>
      <c r="F106" s="36">
        <v>11.772</v>
      </c>
      <c r="G106" s="235">
        <v>183.4</v>
      </c>
      <c r="H106" s="36">
        <v>5.3999999999999999E-2</v>
      </c>
      <c r="I106" s="36">
        <v>0</v>
      </c>
      <c r="J106" s="36">
        <v>0</v>
      </c>
      <c r="K106" s="36">
        <v>3.1139999999999999</v>
      </c>
      <c r="L106" s="36">
        <v>9.3780000000000001</v>
      </c>
      <c r="M106" s="36">
        <v>150.084</v>
      </c>
      <c r="N106" s="36">
        <v>27.540000000000003</v>
      </c>
      <c r="O106" s="36">
        <v>2.4120000000000004</v>
      </c>
    </row>
    <row r="107" spans="1:17" ht="36.75" x14ac:dyDescent="0.25">
      <c r="A107" s="4" t="s">
        <v>112</v>
      </c>
      <c r="B107" s="7" t="s">
        <v>111</v>
      </c>
      <c r="C107" s="3" t="s">
        <v>18</v>
      </c>
      <c r="D107" s="36">
        <v>5.6150000000000002</v>
      </c>
      <c r="E107" s="36">
        <v>5.0400000000000009</v>
      </c>
      <c r="F107" s="36">
        <v>34.99</v>
      </c>
      <c r="G107" s="235">
        <v>208.5</v>
      </c>
      <c r="H107" s="36">
        <v>0.495</v>
      </c>
      <c r="I107" s="36">
        <v>0</v>
      </c>
      <c r="J107" s="36">
        <v>20</v>
      </c>
      <c r="K107" s="36">
        <v>0.49999999999999994</v>
      </c>
      <c r="L107" s="36">
        <v>94.11</v>
      </c>
      <c r="M107" s="36">
        <v>212.32500000000002</v>
      </c>
      <c r="N107" s="36">
        <v>61.695000000000007</v>
      </c>
      <c r="O107" s="36">
        <v>4.6899999999999995</v>
      </c>
    </row>
    <row r="108" spans="1:17" ht="36.75" x14ac:dyDescent="0.25">
      <c r="A108" s="4" t="s">
        <v>43</v>
      </c>
      <c r="B108" s="7" t="s">
        <v>198</v>
      </c>
      <c r="C108" s="152" t="s">
        <v>181</v>
      </c>
      <c r="D108" s="235">
        <v>8.5000000000000006E-2</v>
      </c>
      <c r="E108" s="235">
        <v>0.02</v>
      </c>
      <c r="F108" s="235">
        <v>11.94</v>
      </c>
      <c r="G108" s="235">
        <v>48.15</v>
      </c>
      <c r="H108" s="235">
        <v>0</v>
      </c>
      <c r="I108" s="235">
        <v>0.03</v>
      </c>
      <c r="J108" s="235">
        <v>0</v>
      </c>
      <c r="K108" s="235">
        <v>0</v>
      </c>
      <c r="L108" s="235">
        <v>11.249999999999998</v>
      </c>
      <c r="M108" s="235">
        <v>2.9499999999999997</v>
      </c>
      <c r="N108" s="235">
        <v>1.7</v>
      </c>
      <c r="O108" s="235">
        <v>0.29499999999999998</v>
      </c>
    </row>
    <row r="109" spans="1:17" ht="36" x14ac:dyDescent="0.25">
      <c r="A109" s="50" t="s">
        <v>36</v>
      </c>
      <c r="B109" s="7" t="s">
        <v>29</v>
      </c>
      <c r="C109" s="1">
        <v>20</v>
      </c>
      <c r="D109" s="10">
        <v>1.5199999999999998</v>
      </c>
      <c r="E109" s="10">
        <v>0.15999999999999998</v>
      </c>
      <c r="F109" s="10">
        <v>9.8399999999999981</v>
      </c>
      <c r="G109" s="151">
        <v>47</v>
      </c>
      <c r="H109" s="10">
        <v>2.2000000000000002E-2</v>
      </c>
      <c r="I109" s="11">
        <v>0</v>
      </c>
      <c r="J109" s="11">
        <v>0</v>
      </c>
      <c r="K109" s="10">
        <v>0.22</v>
      </c>
      <c r="L109" s="10">
        <v>4</v>
      </c>
      <c r="M109" s="10">
        <v>13</v>
      </c>
      <c r="N109" s="10">
        <v>2.7999999999999994</v>
      </c>
      <c r="O109" s="10">
        <v>0.22</v>
      </c>
    </row>
    <row r="110" spans="1:17" ht="36" x14ac:dyDescent="0.25">
      <c r="A110" s="50" t="s">
        <v>35</v>
      </c>
      <c r="B110" s="7" t="s">
        <v>30</v>
      </c>
      <c r="C110" s="1">
        <v>20</v>
      </c>
      <c r="D110" s="10">
        <v>1.32</v>
      </c>
      <c r="E110" s="36">
        <v>0.24</v>
      </c>
      <c r="F110" s="10">
        <v>7.9200000000000008</v>
      </c>
      <c r="G110" s="151">
        <v>39.6</v>
      </c>
      <c r="H110" s="10">
        <v>3.4000000000000002E-2</v>
      </c>
      <c r="I110" s="11">
        <v>0</v>
      </c>
      <c r="J110" s="11">
        <v>0</v>
      </c>
      <c r="K110" s="10">
        <v>0.27999999999999997</v>
      </c>
      <c r="L110" s="10">
        <v>5.8000000000000007</v>
      </c>
      <c r="M110" s="10">
        <v>30</v>
      </c>
      <c r="N110" s="10">
        <v>9.4</v>
      </c>
      <c r="O110" s="10">
        <v>0.78</v>
      </c>
    </row>
    <row r="111" spans="1:17" ht="15.75" x14ac:dyDescent="0.25">
      <c r="A111" s="6"/>
      <c r="B111" s="8" t="s">
        <v>15</v>
      </c>
      <c r="C111" s="98">
        <v>545</v>
      </c>
      <c r="D111" s="97">
        <f>D105+D106+D107+D108+D109+D110</f>
        <v>19.463800000000003</v>
      </c>
      <c r="E111" s="97">
        <f t="shared" ref="E111:Q111" si="4">E105+E106+E107+E108+E109+E110</f>
        <v>19.268399999999996</v>
      </c>
      <c r="F111" s="97">
        <f t="shared" si="4"/>
        <v>83.042000000000002</v>
      </c>
      <c r="G111" s="246">
        <f t="shared" si="4"/>
        <v>575.66999999999996</v>
      </c>
      <c r="H111" s="97">
        <f t="shared" si="4"/>
        <v>0.63919999999999999</v>
      </c>
      <c r="I111" s="97">
        <f t="shared" si="4"/>
        <v>2.0459999999999998</v>
      </c>
      <c r="J111" s="97">
        <f t="shared" si="4"/>
        <v>20</v>
      </c>
      <c r="K111" s="97">
        <f t="shared" si="4"/>
        <v>12.154</v>
      </c>
      <c r="L111" s="97">
        <f t="shared" si="4"/>
        <v>139.994</v>
      </c>
      <c r="M111" s="97">
        <f t="shared" si="4"/>
        <v>440.01860000000005</v>
      </c>
      <c r="N111" s="97">
        <f t="shared" si="4"/>
        <v>124.76320000000001</v>
      </c>
      <c r="O111" s="97">
        <f t="shared" si="4"/>
        <v>8.795399999999999</v>
      </c>
      <c r="P111" s="97">
        <f t="shared" si="4"/>
        <v>0</v>
      </c>
      <c r="Q111" s="97">
        <f t="shared" si="4"/>
        <v>0</v>
      </c>
    </row>
    <row r="112" spans="1:17" ht="15.75" x14ac:dyDescent="0.25">
      <c r="A112" s="84"/>
      <c r="B112" s="85"/>
      <c r="C112" s="187"/>
      <c r="D112" s="188"/>
      <c r="E112" s="188"/>
      <c r="F112" s="188"/>
      <c r="G112" s="247"/>
      <c r="H112" s="188"/>
      <c r="I112" s="188"/>
      <c r="J112" s="188"/>
      <c r="K112" s="188"/>
      <c r="L112" s="188"/>
      <c r="M112" s="188"/>
      <c r="N112" s="188"/>
      <c r="O112" s="188"/>
      <c r="P112" s="182"/>
      <c r="Q112" s="71"/>
    </row>
    <row r="113" spans="1:17" ht="15.75" x14ac:dyDescent="0.25">
      <c r="A113" s="82"/>
      <c r="B113" s="83"/>
      <c r="C113" s="193"/>
      <c r="D113" s="194"/>
      <c r="E113" s="194"/>
      <c r="F113" s="194"/>
      <c r="G113" s="248"/>
      <c r="H113" s="194"/>
      <c r="I113" s="194"/>
      <c r="J113" s="194"/>
      <c r="K113" s="194"/>
      <c r="L113" s="194"/>
      <c r="M113" s="194"/>
      <c r="N113" s="194"/>
      <c r="O113" s="194"/>
      <c r="P113" s="182"/>
      <c r="Q113" s="71"/>
    </row>
    <row r="114" spans="1:17" ht="15.75" x14ac:dyDescent="0.25">
      <c r="A114" s="189"/>
      <c r="B114" s="190"/>
      <c r="C114" s="191"/>
      <c r="D114" s="192"/>
      <c r="E114" s="192"/>
      <c r="F114" s="192"/>
      <c r="G114" s="249"/>
      <c r="H114" s="192"/>
      <c r="I114" s="192"/>
      <c r="J114" s="192"/>
      <c r="K114" s="192"/>
      <c r="L114" s="192"/>
      <c r="M114" s="192"/>
      <c r="N114" s="192"/>
      <c r="O114" s="192"/>
      <c r="Q114" s="71"/>
    </row>
    <row r="115" spans="1:17" ht="15.75" x14ac:dyDescent="0.25">
      <c r="A115" s="93"/>
      <c r="B115" s="276" t="s">
        <v>21</v>
      </c>
      <c r="C115" s="276"/>
      <c r="D115" s="276"/>
      <c r="E115" s="276"/>
      <c r="F115" s="276"/>
      <c r="G115" s="276"/>
      <c r="H115" s="276"/>
      <c r="I115" s="276"/>
      <c r="J115" s="276"/>
      <c r="K115" s="276"/>
      <c r="L115" s="276"/>
      <c r="M115" s="276"/>
      <c r="N115" s="276"/>
      <c r="O115" s="276"/>
    </row>
    <row r="116" spans="1:17" ht="36.75" x14ac:dyDescent="0.25">
      <c r="A116" s="4" t="s">
        <v>34</v>
      </c>
      <c r="B116" s="16" t="s">
        <v>32</v>
      </c>
      <c r="C116" s="17">
        <v>100</v>
      </c>
      <c r="D116" s="35">
        <v>0.4</v>
      </c>
      <c r="E116" s="35">
        <v>0.4</v>
      </c>
      <c r="F116" s="35">
        <v>9.8000000000000007</v>
      </c>
      <c r="G116" s="240">
        <v>47</v>
      </c>
      <c r="H116" s="35">
        <v>0.03</v>
      </c>
      <c r="I116" s="35">
        <v>10</v>
      </c>
      <c r="J116" s="35"/>
      <c r="K116" s="35">
        <v>0.2</v>
      </c>
      <c r="L116" s="35">
        <v>16</v>
      </c>
      <c r="M116" s="35">
        <v>11</v>
      </c>
      <c r="N116" s="35">
        <v>9</v>
      </c>
      <c r="O116" s="35">
        <v>2.2000000000000002</v>
      </c>
    </row>
    <row r="117" spans="1:17" ht="36.75" x14ac:dyDescent="0.25">
      <c r="A117" s="4" t="s">
        <v>47</v>
      </c>
      <c r="B117" s="16" t="s">
        <v>46</v>
      </c>
      <c r="C117" s="17">
        <v>10</v>
      </c>
      <c r="D117" s="35">
        <v>2.0299999999999998</v>
      </c>
      <c r="E117" s="35">
        <v>2.63</v>
      </c>
      <c r="F117" s="35">
        <v>0</v>
      </c>
      <c r="G117" s="240">
        <v>34.333333333333336</v>
      </c>
      <c r="H117" s="35">
        <v>3.3333333333333335E-3</v>
      </c>
      <c r="I117" s="35">
        <v>6.9999999999999993E-2</v>
      </c>
      <c r="J117" s="35">
        <v>21</v>
      </c>
      <c r="K117" s="35">
        <v>0.04</v>
      </c>
      <c r="L117" s="35">
        <v>100</v>
      </c>
      <c r="M117" s="35">
        <v>60</v>
      </c>
      <c r="N117" s="35">
        <v>5.5</v>
      </c>
      <c r="O117" s="35">
        <v>6.9999999999999993E-2</v>
      </c>
    </row>
    <row r="118" spans="1:17" ht="36.75" x14ac:dyDescent="0.25">
      <c r="A118" s="4" t="s">
        <v>113</v>
      </c>
      <c r="B118" s="7" t="s">
        <v>114</v>
      </c>
      <c r="C118" s="3" t="s">
        <v>109</v>
      </c>
      <c r="D118" s="36">
        <v>11.54</v>
      </c>
      <c r="E118" s="10">
        <v>14.7</v>
      </c>
      <c r="F118" s="10">
        <v>40.822136752136799</v>
      </c>
      <c r="G118" s="12">
        <v>346.24786324786299</v>
      </c>
      <c r="H118" s="10">
        <v>0.14529914529914531</v>
      </c>
      <c r="I118" s="10">
        <v>0.33333333333333337</v>
      </c>
      <c r="J118" s="10">
        <v>38.547008547008552</v>
      </c>
      <c r="K118" s="11">
        <v>7.26495726495726E-3</v>
      </c>
      <c r="L118" s="10">
        <v>21.02051282051282</v>
      </c>
      <c r="M118" s="10">
        <v>109.79059829059828</v>
      </c>
      <c r="N118" s="10">
        <v>31.777777777777779</v>
      </c>
      <c r="O118" s="10">
        <v>0.83051282051282049</v>
      </c>
    </row>
    <row r="119" spans="1:17" ht="22.5" x14ac:dyDescent="0.25">
      <c r="A119" s="95" t="s">
        <v>192</v>
      </c>
      <c r="B119" s="7" t="s">
        <v>212</v>
      </c>
      <c r="C119" s="2">
        <v>200</v>
      </c>
      <c r="D119" s="36">
        <v>2.87</v>
      </c>
      <c r="E119" s="36">
        <v>2.1800000000000002</v>
      </c>
      <c r="F119" s="36">
        <v>15.9</v>
      </c>
      <c r="G119" s="36">
        <v>80.599999999999994</v>
      </c>
      <c r="H119" s="36">
        <v>4.4000000000000004E-2</v>
      </c>
      <c r="I119" s="36">
        <v>1.3</v>
      </c>
      <c r="J119" s="36">
        <v>20</v>
      </c>
      <c r="K119" s="36">
        <v>0</v>
      </c>
      <c r="L119" s="36">
        <v>125.78</v>
      </c>
      <c r="M119" s="36">
        <v>90</v>
      </c>
      <c r="N119" s="36">
        <v>14</v>
      </c>
      <c r="O119" s="36">
        <v>0.13400000000000001</v>
      </c>
    </row>
    <row r="120" spans="1:17" ht="36.75" x14ac:dyDescent="0.25">
      <c r="A120" s="4" t="s">
        <v>36</v>
      </c>
      <c r="B120" s="231" t="s">
        <v>29</v>
      </c>
      <c r="C120" s="2">
        <v>40</v>
      </c>
      <c r="D120" s="36">
        <v>3.0399999999999996</v>
      </c>
      <c r="E120" s="36">
        <v>0.31999999999999995</v>
      </c>
      <c r="F120" s="36">
        <v>19.679999999999996</v>
      </c>
      <c r="G120" s="235">
        <v>94</v>
      </c>
      <c r="H120" s="36">
        <v>4.4000000000000004E-2</v>
      </c>
      <c r="I120" s="36">
        <v>0</v>
      </c>
      <c r="J120" s="36">
        <v>0</v>
      </c>
      <c r="K120" s="36">
        <v>0.44000000000000006</v>
      </c>
      <c r="L120" s="36">
        <v>8</v>
      </c>
      <c r="M120" s="36">
        <v>26</v>
      </c>
      <c r="N120" s="36">
        <v>5.5999999999999988</v>
      </c>
      <c r="O120" s="36">
        <v>0.44000000000000006</v>
      </c>
    </row>
    <row r="121" spans="1:17" ht="15.75" x14ac:dyDescent="0.25">
      <c r="A121" s="21"/>
      <c r="B121" s="28" t="s">
        <v>15</v>
      </c>
      <c r="C121" s="20">
        <v>525</v>
      </c>
      <c r="D121" s="25">
        <f t="shared" ref="D121:Q121" si="5">D120+D119+D118+D117+D116</f>
        <v>19.88</v>
      </c>
      <c r="E121" s="25">
        <f t="shared" si="5"/>
        <v>20.229999999999997</v>
      </c>
      <c r="F121" s="25">
        <f t="shared" si="5"/>
        <v>86.202136752136795</v>
      </c>
      <c r="G121" s="241">
        <f t="shared" si="5"/>
        <v>602.18119658119633</v>
      </c>
      <c r="H121" s="25">
        <f t="shared" si="5"/>
        <v>0.26663247863247863</v>
      </c>
      <c r="I121" s="25">
        <f t="shared" si="5"/>
        <v>11.703333333333333</v>
      </c>
      <c r="J121" s="25">
        <f t="shared" si="5"/>
        <v>79.547008547008545</v>
      </c>
      <c r="K121" s="25">
        <f t="shared" si="5"/>
        <v>0.68726495726495729</v>
      </c>
      <c r="L121" s="25">
        <f t="shared" si="5"/>
        <v>270.80051282051284</v>
      </c>
      <c r="M121" s="25">
        <f t="shared" si="5"/>
        <v>296.79059829059827</v>
      </c>
      <c r="N121" s="25">
        <f t="shared" si="5"/>
        <v>65.87777777777778</v>
      </c>
      <c r="O121" s="25">
        <f t="shared" si="5"/>
        <v>3.6745128205128208</v>
      </c>
      <c r="P121" s="25">
        <f t="shared" si="5"/>
        <v>0</v>
      </c>
      <c r="Q121" s="25">
        <f t="shared" si="5"/>
        <v>0</v>
      </c>
    </row>
    <row r="122" spans="1:17" ht="15.75" x14ac:dyDescent="0.25">
      <c r="A122" s="30"/>
      <c r="B122" s="31"/>
      <c r="C122" s="32"/>
      <c r="D122" s="33"/>
      <c r="E122" s="33"/>
      <c r="F122" s="33"/>
      <c r="G122" s="250"/>
      <c r="H122" s="33"/>
      <c r="I122" s="33"/>
      <c r="J122" s="33"/>
      <c r="K122" s="34"/>
      <c r="L122" s="33"/>
      <c r="M122" s="33"/>
      <c r="N122" s="33"/>
      <c r="O122" s="33"/>
    </row>
    <row r="123" spans="1:17" ht="15.75" x14ac:dyDescent="0.25">
      <c r="A123" s="30"/>
      <c r="B123" s="31"/>
      <c r="C123" s="32"/>
      <c r="D123" s="33"/>
      <c r="E123" s="33"/>
      <c r="F123" s="33"/>
      <c r="G123" s="250"/>
      <c r="H123" s="33"/>
      <c r="I123" s="33"/>
      <c r="J123" s="33"/>
      <c r="K123" s="34"/>
      <c r="L123" s="33"/>
      <c r="M123" s="33"/>
      <c r="N123" s="33"/>
      <c r="O123" s="33"/>
    </row>
    <row r="124" spans="1:17" ht="15.75" x14ac:dyDescent="0.25">
      <c r="A124" s="30"/>
      <c r="B124" s="31"/>
      <c r="C124" s="32"/>
      <c r="D124" s="33"/>
      <c r="E124" s="33"/>
      <c r="F124" s="33"/>
      <c r="G124" s="250"/>
      <c r="H124" s="33"/>
      <c r="I124" s="33"/>
      <c r="J124" s="33"/>
      <c r="K124" s="34"/>
      <c r="L124" s="33"/>
      <c r="M124" s="33"/>
      <c r="N124" s="33"/>
      <c r="O124" s="33"/>
    </row>
    <row r="125" spans="1:17" ht="15.75" x14ac:dyDescent="0.25">
      <c r="A125" s="30"/>
      <c r="B125" s="31"/>
      <c r="C125" s="32"/>
      <c r="D125" s="33"/>
      <c r="E125" s="33"/>
      <c r="F125" s="33"/>
      <c r="G125" s="250"/>
      <c r="H125" s="33"/>
      <c r="I125" s="33"/>
      <c r="J125" s="33"/>
      <c r="K125" s="34"/>
      <c r="L125" s="33"/>
      <c r="M125" s="33"/>
      <c r="N125" s="33"/>
      <c r="O125" s="33"/>
    </row>
    <row r="126" spans="1:17" ht="15.75" x14ac:dyDescent="0.25">
      <c r="A126" s="30"/>
      <c r="B126" s="31"/>
      <c r="C126" s="32"/>
      <c r="D126" s="33"/>
      <c r="E126" s="33"/>
      <c r="F126" s="33"/>
      <c r="G126" s="250"/>
      <c r="H126" s="33"/>
      <c r="I126" s="33"/>
      <c r="J126" s="33"/>
      <c r="K126" s="34"/>
      <c r="L126" s="33"/>
      <c r="M126" s="33"/>
      <c r="N126" s="33"/>
      <c r="O126" s="33"/>
    </row>
    <row r="127" spans="1:17" ht="15.75" x14ac:dyDescent="0.25">
      <c r="A127" s="30"/>
      <c r="B127" s="31"/>
      <c r="C127" s="32"/>
      <c r="D127" s="33"/>
      <c r="E127" s="33"/>
      <c r="F127" s="33"/>
      <c r="G127" s="250"/>
      <c r="H127" s="33"/>
      <c r="I127" s="33"/>
      <c r="J127" s="33"/>
      <c r="K127" s="34"/>
      <c r="L127" s="33"/>
      <c r="M127" s="33"/>
      <c r="N127" s="33"/>
      <c r="O127" s="33"/>
    </row>
    <row r="128" spans="1:17" ht="15.75" x14ac:dyDescent="0.25">
      <c r="A128" s="30"/>
      <c r="B128" s="31"/>
      <c r="C128" s="32"/>
      <c r="D128" s="33"/>
      <c r="E128" s="33"/>
      <c r="F128" s="33"/>
      <c r="G128" s="250"/>
      <c r="H128" s="33"/>
      <c r="I128" s="33"/>
      <c r="J128" s="33"/>
      <c r="K128" s="34"/>
      <c r="L128" s="33"/>
      <c r="M128" s="33"/>
      <c r="N128" s="33"/>
      <c r="O128" s="33"/>
    </row>
    <row r="129" spans="1:17" ht="15.75" x14ac:dyDescent="0.25">
      <c r="A129" s="30"/>
      <c r="B129" s="31"/>
      <c r="C129" s="32"/>
      <c r="D129" s="33"/>
      <c r="E129" s="33"/>
      <c r="F129" s="33"/>
      <c r="G129" s="250"/>
      <c r="H129" s="33"/>
      <c r="I129" s="33"/>
      <c r="J129" s="33"/>
      <c r="K129" s="34"/>
      <c r="L129" s="33"/>
      <c r="M129" s="33"/>
      <c r="N129" s="33"/>
      <c r="O129" s="33"/>
    </row>
    <row r="130" spans="1:17" ht="15.75" x14ac:dyDescent="0.25">
      <c r="A130" s="30"/>
      <c r="B130" s="31"/>
      <c r="C130" s="32"/>
      <c r="D130" s="33"/>
      <c r="E130" s="33"/>
      <c r="F130" s="33"/>
      <c r="G130" s="250"/>
      <c r="H130" s="33"/>
      <c r="I130" s="33"/>
      <c r="J130" s="33"/>
      <c r="K130" s="34"/>
      <c r="L130" s="33"/>
      <c r="M130" s="33"/>
      <c r="N130" s="33"/>
      <c r="O130" s="33"/>
    </row>
    <row r="131" spans="1:17" ht="15.75" x14ac:dyDescent="0.25">
      <c r="A131" s="30"/>
      <c r="B131" s="31"/>
      <c r="C131" s="32"/>
      <c r="D131" s="33"/>
      <c r="E131" s="33"/>
      <c r="F131" s="33"/>
      <c r="G131" s="250"/>
      <c r="H131" s="33"/>
      <c r="I131" s="33"/>
      <c r="J131" s="33"/>
      <c r="K131" s="34"/>
      <c r="L131" s="33"/>
      <c r="M131" s="33"/>
      <c r="N131" s="33"/>
      <c r="O131" s="33"/>
    </row>
    <row r="132" spans="1:17" ht="15.75" x14ac:dyDescent="0.25">
      <c r="A132" s="30"/>
      <c r="B132" s="31"/>
      <c r="C132" s="32"/>
      <c r="D132" s="33"/>
      <c r="E132" s="33"/>
      <c r="F132" s="33"/>
      <c r="G132" s="250"/>
      <c r="H132" s="33"/>
      <c r="I132" s="33"/>
      <c r="J132" s="33"/>
      <c r="K132" s="34"/>
      <c r="L132" s="33"/>
      <c r="M132" s="33"/>
      <c r="N132" s="33"/>
      <c r="O132" s="33"/>
    </row>
    <row r="133" spans="1:17" ht="15.75" x14ac:dyDescent="0.25">
      <c r="A133" s="30"/>
      <c r="B133" s="31"/>
      <c r="C133" s="32"/>
      <c r="D133" s="33"/>
      <c r="E133" s="33"/>
      <c r="F133" s="33"/>
      <c r="G133" s="251"/>
      <c r="H133" s="33"/>
      <c r="I133" s="33"/>
      <c r="J133" s="33"/>
      <c r="K133" s="33"/>
      <c r="L133" s="33"/>
      <c r="M133" s="33"/>
      <c r="N133" s="33"/>
      <c r="O133" s="33"/>
    </row>
    <row r="134" spans="1:17" ht="15.75" x14ac:dyDescent="0.25">
      <c r="A134" s="30"/>
      <c r="B134" s="31"/>
      <c r="C134" s="32"/>
      <c r="D134" s="33"/>
      <c r="E134" s="33"/>
      <c r="F134" s="33"/>
      <c r="G134" s="251"/>
      <c r="H134" s="33"/>
      <c r="I134" s="33"/>
      <c r="J134" s="33"/>
      <c r="K134" s="33"/>
      <c r="L134" s="33"/>
      <c r="M134" s="33"/>
      <c r="N134" s="33"/>
      <c r="O134" s="33"/>
    </row>
    <row r="135" spans="1:17" ht="25.5" x14ac:dyDescent="0.25">
      <c r="A135" s="6" t="s">
        <v>24</v>
      </c>
      <c r="B135" s="14" t="s">
        <v>0</v>
      </c>
      <c r="C135" s="14" t="s">
        <v>26</v>
      </c>
      <c r="D135" s="15" t="s">
        <v>1</v>
      </c>
      <c r="E135" s="15" t="s">
        <v>2</v>
      </c>
      <c r="F135" s="15" t="s">
        <v>3</v>
      </c>
      <c r="G135" s="146" t="s">
        <v>4</v>
      </c>
      <c r="H135" s="15" t="s">
        <v>5</v>
      </c>
      <c r="I135" s="15" t="s">
        <v>6</v>
      </c>
      <c r="J135" s="15" t="s">
        <v>7</v>
      </c>
      <c r="K135" s="15" t="s">
        <v>8</v>
      </c>
      <c r="L135" s="15" t="s">
        <v>9</v>
      </c>
      <c r="M135" s="15" t="s">
        <v>10</v>
      </c>
      <c r="N135" s="15" t="s">
        <v>11</v>
      </c>
      <c r="O135" s="15" t="s">
        <v>12</v>
      </c>
    </row>
    <row r="136" spans="1:17" ht="15.75" x14ac:dyDescent="0.25">
      <c r="A136" s="5"/>
      <c r="B136" s="275" t="s">
        <v>13</v>
      </c>
      <c r="C136" s="275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</row>
    <row r="137" spans="1:17" ht="15.75" x14ac:dyDescent="0.25">
      <c r="A137" s="96"/>
      <c r="B137" s="275" t="s">
        <v>14</v>
      </c>
      <c r="C137" s="275"/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</row>
    <row r="138" spans="1:17" ht="36" x14ac:dyDescent="0.25">
      <c r="A138" s="50" t="s">
        <v>57</v>
      </c>
      <c r="B138" s="7" t="s">
        <v>100</v>
      </c>
      <c r="C138" s="3" t="s">
        <v>45</v>
      </c>
      <c r="D138" s="10">
        <v>9.82</v>
      </c>
      <c r="E138" s="10">
        <v>15.964</v>
      </c>
      <c r="F138" s="10">
        <v>0</v>
      </c>
      <c r="G138" s="12">
        <v>202</v>
      </c>
      <c r="H138" s="10">
        <v>7.2000000000000008E-2</v>
      </c>
      <c r="I138" s="10">
        <v>2.4300000000000002</v>
      </c>
      <c r="J138" s="11">
        <v>96.47999999999999</v>
      </c>
      <c r="K138" s="10">
        <v>1.9080000000000001</v>
      </c>
      <c r="L138" s="10">
        <v>48.690000000000005</v>
      </c>
      <c r="M138" s="10">
        <v>171.52200000000002</v>
      </c>
      <c r="N138" s="10">
        <v>22.428000000000001</v>
      </c>
      <c r="O138" s="10">
        <v>1.9800000000000002</v>
      </c>
    </row>
    <row r="139" spans="1:17" ht="36.75" x14ac:dyDescent="0.25">
      <c r="A139" s="4" t="s">
        <v>42</v>
      </c>
      <c r="B139" s="7" t="s">
        <v>60</v>
      </c>
      <c r="C139" s="3" t="s">
        <v>99</v>
      </c>
      <c r="D139" s="36">
        <v>5.0999999999999996</v>
      </c>
      <c r="E139" s="36">
        <v>2.847</v>
      </c>
      <c r="F139" s="36">
        <v>39.56</v>
      </c>
      <c r="G139" s="36">
        <v>186.1</v>
      </c>
      <c r="H139" s="36">
        <v>5.6999999999999995E-2</v>
      </c>
      <c r="I139" s="36">
        <v>0</v>
      </c>
      <c r="J139" s="36">
        <v>12</v>
      </c>
      <c r="K139" s="36">
        <v>0.8025000000000001</v>
      </c>
      <c r="L139" s="36">
        <v>11.9115</v>
      </c>
      <c r="M139" s="36">
        <v>38.067749999999997</v>
      </c>
      <c r="N139" s="36">
        <v>8.6189999999999998</v>
      </c>
      <c r="O139" s="36">
        <v>0.85799999999999998</v>
      </c>
    </row>
    <row r="140" spans="1:17" ht="36.75" x14ac:dyDescent="0.25">
      <c r="A140" s="4" t="s">
        <v>38</v>
      </c>
      <c r="B140" s="16" t="s">
        <v>219</v>
      </c>
      <c r="C140" s="2" t="s">
        <v>54</v>
      </c>
      <c r="D140" s="10">
        <v>0.11</v>
      </c>
      <c r="E140" s="10">
        <v>0.06</v>
      </c>
      <c r="F140" s="10">
        <v>12.69</v>
      </c>
      <c r="G140" s="12">
        <v>45.05</v>
      </c>
      <c r="H140" s="10">
        <v>3.0000000000000001E-3</v>
      </c>
      <c r="I140" s="10">
        <v>1.03</v>
      </c>
      <c r="J140" s="10"/>
      <c r="K140" s="10">
        <v>0.02</v>
      </c>
      <c r="L140" s="10">
        <v>12.7</v>
      </c>
      <c r="M140" s="10">
        <v>3.9</v>
      </c>
      <c r="N140" s="10">
        <v>2.2999999999999998</v>
      </c>
      <c r="O140" s="10">
        <v>0.5</v>
      </c>
    </row>
    <row r="141" spans="1:17" ht="36" x14ac:dyDescent="0.25">
      <c r="A141" s="50" t="s">
        <v>36</v>
      </c>
      <c r="B141" s="16" t="s">
        <v>29</v>
      </c>
      <c r="C141" s="1">
        <v>40</v>
      </c>
      <c r="D141" s="10">
        <v>3.0399999999999996</v>
      </c>
      <c r="E141" s="10">
        <v>0.31999999999999995</v>
      </c>
      <c r="F141" s="10">
        <v>19.679999999999996</v>
      </c>
      <c r="G141" s="12">
        <v>94</v>
      </c>
      <c r="H141" s="10">
        <v>4.4000000000000004E-2</v>
      </c>
      <c r="I141" s="11">
        <v>0</v>
      </c>
      <c r="J141" s="11">
        <v>0</v>
      </c>
      <c r="K141" s="10">
        <v>0.44</v>
      </c>
      <c r="L141" s="10">
        <v>8</v>
      </c>
      <c r="M141" s="10">
        <v>26</v>
      </c>
      <c r="N141" s="10">
        <v>5.5999999999999988</v>
      </c>
      <c r="O141" s="10">
        <v>0.44</v>
      </c>
      <c r="P141">
        <v>0</v>
      </c>
      <c r="Q141" s="70">
        <v>0</v>
      </c>
    </row>
    <row r="142" spans="1:17" ht="36" x14ac:dyDescent="0.25">
      <c r="A142" s="50" t="s">
        <v>35</v>
      </c>
      <c r="B142" s="16" t="s">
        <v>30</v>
      </c>
      <c r="C142" s="1">
        <v>20</v>
      </c>
      <c r="D142" s="10">
        <v>1.32</v>
      </c>
      <c r="E142" s="10">
        <v>0.24</v>
      </c>
      <c r="F142" s="10">
        <v>7.9200000000000008</v>
      </c>
      <c r="G142" s="12">
        <v>39.6</v>
      </c>
      <c r="H142" s="10">
        <v>3.4000000000000002E-2</v>
      </c>
      <c r="I142" s="11">
        <v>0</v>
      </c>
      <c r="J142" s="11">
        <v>0</v>
      </c>
      <c r="K142" s="10">
        <v>0.27999999999999997</v>
      </c>
      <c r="L142" s="10">
        <v>5.8000000000000007</v>
      </c>
      <c r="M142" s="10">
        <v>30</v>
      </c>
      <c r="N142" s="10">
        <v>9.4</v>
      </c>
      <c r="O142" s="10">
        <v>0.78</v>
      </c>
    </row>
    <row r="143" spans="1:17" ht="15.75" x14ac:dyDescent="0.25">
      <c r="A143" s="6"/>
      <c r="B143" s="8" t="s">
        <v>15</v>
      </c>
      <c r="C143" s="9">
        <v>503</v>
      </c>
      <c r="D143" s="13">
        <f>SUM(D138:D142)</f>
        <v>19.39</v>
      </c>
      <c r="E143" s="13">
        <f t="shared" ref="E143:O143" si="6">SUM(E138:E142)</f>
        <v>19.430999999999997</v>
      </c>
      <c r="F143" s="13">
        <f t="shared" si="6"/>
        <v>79.849999999999994</v>
      </c>
      <c r="G143" s="13">
        <f t="shared" si="6"/>
        <v>566.75000000000011</v>
      </c>
      <c r="H143" s="13">
        <f t="shared" si="6"/>
        <v>0.21000000000000002</v>
      </c>
      <c r="I143" s="13">
        <f t="shared" si="6"/>
        <v>3.46</v>
      </c>
      <c r="J143" s="13">
        <f t="shared" si="6"/>
        <v>108.47999999999999</v>
      </c>
      <c r="K143" s="13">
        <f t="shared" si="6"/>
        <v>3.4504999999999999</v>
      </c>
      <c r="L143" s="13">
        <f t="shared" si="6"/>
        <v>87.101500000000001</v>
      </c>
      <c r="M143" s="13">
        <f t="shared" si="6"/>
        <v>269.48975000000002</v>
      </c>
      <c r="N143" s="13">
        <f t="shared" si="6"/>
        <v>48.347000000000001</v>
      </c>
      <c r="O143" s="13">
        <f t="shared" si="6"/>
        <v>4.5579999999999998</v>
      </c>
      <c r="P143" s="182">
        <v>0.25</v>
      </c>
      <c r="Q143" s="71">
        <v>0.25</v>
      </c>
    </row>
    <row r="144" spans="1:17" ht="15.75" x14ac:dyDescent="0.25">
      <c r="A144" s="5"/>
      <c r="B144" s="99"/>
      <c r="C144" s="99"/>
      <c r="D144" s="99"/>
      <c r="E144" s="99"/>
      <c r="F144" s="99"/>
      <c r="G144" s="223"/>
      <c r="H144" s="99"/>
      <c r="I144" s="99"/>
      <c r="J144" s="99"/>
      <c r="K144" s="99"/>
      <c r="L144" s="99"/>
      <c r="M144" s="99"/>
      <c r="N144" s="99"/>
      <c r="O144" s="99"/>
    </row>
    <row r="145" spans="1:17" ht="15.75" x14ac:dyDescent="0.25">
      <c r="A145" s="96"/>
      <c r="B145" s="275" t="s">
        <v>16</v>
      </c>
      <c r="C145" s="275"/>
      <c r="D145" s="275"/>
      <c r="E145" s="275"/>
      <c r="F145" s="275"/>
      <c r="G145" s="275"/>
      <c r="H145" s="275"/>
      <c r="I145" s="275"/>
      <c r="J145" s="275"/>
      <c r="K145" s="275"/>
      <c r="L145" s="275"/>
      <c r="M145" s="275"/>
      <c r="N145" s="275"/>
      <c r="O145" s="275"/>
      <c r="Q145" s="71"/>
    </row>
    <row r="146" spans="1:17" ht="36" x14ac:dyDescent="0.25">
      <c r="A146" s="50" t="s">
        <v>121</v>
      </c>
      <c r="B146" s="7" t="s">
        <v>140</v>
      </c>
      <c r="C146" s="1">
        <v>60</v>
      </c>
      <c r="D146" s="36">
        <v>7.0299999999999994</v>
      </c>
      <c r="E146" s="36">
        <v>7.94</v>
      </c>
      <c r="F146" s="36">
        <v>19.75</v>
      </c>
      <c r="G146" s="235">
        <v>178.5</v>
      </c>
      <c r="H146" s="36">
        <v>5.1000000000000004E-2</v>
      </c>
      <c r="I146" s="36">
        <v>0.11</v>
      </c>
      <c r="J146" s="233">
        <v>51.5</v>
      </c>
      <c r="K146" s="36">
        <v>0.56000000000000005</v>
      </c>
      <c r="L146" s="36">
        <v>159.19999999999999</v>
      </c>
      <c r="M146" s="36">
        <v>117.5</v>
      </c>
      <c r="N146" s="36">
        <v>13.85</v>
      </c>
      <c r="O146" s="36">
        <v>0.56000000000000005</v>
      </c>
      <c r="Q146" s="71"/>
    </row>
    <row r="147" spans="1:17" ht="36" x14ac:dyDescent="0.25">
      <c r="A147" s="50" t="s">
        <v>115</v>
      </c>
      <c r="B147" s="7" t="s">
        <v>110</v>
      </c>
      <c r="C147" s="3" t="s">
        <v>22</v>
      </c>
      <c r="D147" s="36">
        <v>9.1</v>
      </c>
      <c r="E147" s="36">
        <v>10.28</v>
      </c>
      <c r="F147" s="36">
        <v>22.34</v>
      </c>
      <c r="G147" s="235">
        <v>211.35</v>
      </c>
      <c r="H147" s="36">
        <v>0.114</v>
      </c>
      <c r="I147" s="36">
        <v>18.78</v>
      </c>
      <c r="J147" s="36">
        <v>39</v>
      </c>
      <c r="K147" s="36">
        <v>0</v>
      </c>
      <c r="L147" s="36">
        <v>68.94</v>
      </c>
      <c r="M147" s="36">
        <v>172.79</v>
      </c>
      <c r="N147" s="36">
        <v>38.24</v>
      </c>
      <c r="O147" s="36">
        <v>2.68</v>
      </c>
      <c r="Q147" s="71"/>
    </row>
    <row r="148" spans="1:17" x14ac:dyDescent="0.25">
      <c r="A148" s="50" t="s">
        <v>69</v>
      </c>
      <c r="B148" s="7" t="s">
        <v>193</v>
      </c>
      <c r="C148" s="2" t="s">
        <v>64</v>
      </c>
      <c r="D148" s="36">
        <v>0.24000000000000002</v>
      </c>
      <c r="E148" s="36">
        <v>9.0000000000000011E-2</v>
      </c>
      <c r="F148" s="36">
        <v>12.42</v>
      </c>
      <c r="G148" s="235">
        <v>54.2</v>
      </c>
      <c r="H148" s="36">
        <v>4.0000000000000001E-3</v>
      </c>
      <c r="I148" s="36">
        <v>50.03</v>
      </c>
      <c r="J148" s="36">
        <v>0</v>
      </c>
      <c r="K148" s="36">
        <v>0.19</v>
      </c>
      <c r="L148" s="36">
        <v>13.95</v>
      </c>
      <c r="M148" s="36">
        <v>3.65</v>
      </c>
      <c r="N148" s="36">
        <v>2.25</v>
      </c>
      <c r="O148" s="36">
        <v>0.41000000000000003</v>
      </c>
      <c r="Q148" s="71"/>
    </row>
    <row r="149" spans="1:17" ht="36" x14ac:dyDescent="0.25">
      <c r="A149" s="50" t="s">
        <v>36</v>
      </c>
      <c r="B149" s="7" t="s">
        <v>29</v>
      </c>
      <c r="C149" s="2">
        <v>20</v>
      </c>
      <c r="D149" s="36">
        <v>1.5199999999999998</v>
      </c>
      <c r="E149" s="36">
        <v>0.15999999999999998</v>
      </c>
      <c r="F149" s="36">
        <v>9.8399999999999981</v>
      </c>
      <c r="G149" s="235">
        <v>47</v>
      </c>
      <c r="H149" s="36">
        <v>2.2000000000000002E-2</v>
      </c>
      <c r="I149" s="36">
        <v>0</v>
      </c>
      <c r="J149" s="36">
        <v>0</v>
      </c>
      <c r="K149" s="36">
        <v>0.22</v>
      </c>
      <c r="L149" s="36">
        <v>4</v>
      </c>
      <c r="M149" s="36">
        <v>13</v>
      </c>
      <c r="N149" s="36">
        <v>2.7999999999999994</v>
      </c>
      <c r="O149" s="36">
        <v>0.22</v>
      </c>
      <c r="Q149" s="71"/>
    </row>
    <row r="150" spans="1:17" ht="36" x14ac:dyDescent="0.25">
      <c r="A150" s="50" t="s">
        <v>35</v>
      </c>
      <c r="B150" s="208" t="s">
        <v>30</v>
      </c>
      <c r="C150" s="1">
        <v>40</v>
      </c>
      <c r="D150" s="36">
        <v>2.64</v>
      </c>
      <c r="E150" s="36">
        <v>0.48000000000000004</v>
      </c>
      <c r="F150" s="36">
        <v>15.840000000000003</v>
      </c>
      <c r="G150" s="235">
        <v>79.2</v>
      </c>
      <c r="H150" s="36">
        <v>6.8000000000000005E-2</v>
      </c>
      <c r="I150" s="36">
        <v>0</v>
      </c>
      <c r="J150" s="36">
        <v>0</v>
      </c>
      <c r="K150" s="36">
        <v>0.55999999999999994</v>
      </c>
      <c r="L150" s="36">
        <v>11.600000000000003</v>
      </c>
      <c r="M150" s="36">
        <v>60</v>
      </c>
      <c r="N150" s="36">
        <v>18.800000000000004</v>
      </c>
      <c r="O150" s="36">
        <v>1.5599999999999998</v>
      </c>
      <c r="P150">
        <v>0</v>
      </c>
      <c r="Q150" s="71">
        <v>0</v>
      </c>
    </row>
    <row r="151" spans="1:17" ht="15.75" x14ac:dyDescent="0.25">
      <c r="A151" s="6"/>
      <c r="B151" s="8" t="s">
        <v>15</v>
      </c>
      <c r="C151" s="9">
        <v>460</v>
      </c>
      <c r="D151" s="13">
        <f>D146+D147+D150+D148</f>
        <v>19.009999999999998</v>
      </c>
      <c r="E151" s="13">
        <f t="shared" ref="E151:O151" si="7">E146+E147+E148+E149+E150</f>
        <v>18.95</v>
      </c>
      <c r="F151" s="13">
        <f t="shared" si="7"/>
        <v>80.190000000000012</v>
      </c>
      <c r="G151" s="156">
        <f t="shared" si="7"/>
        <v>570.25</v>
      </c>
      <c r="H151" s="13">
        <f t="shared" si="7"/>
        <v>0.25900000000000001</v>
      </c>
      <c r="I151" s="13">
        <f t="shared" si="7"/>
        <v>68.92</v>
      </c>
      <c r="J151" s="13">
        <f t="shared" si="7"/>
        <v>90.5</v>
      </c>
      <c r="K151" s="13">
        <f t="shared" si="7"/>
        <v>1.5299999999999998</v>
      </c>
      <c r="L151" s="13">
        <f t="shared" si="7"/>
        <v>257.69</v>
      </c>
      <c r="M151" s="13">
        <f t="shared" si="7"/>
        <v>366.93999999999994</v>
      </c>
      <c r="N151" s="13">
        <f t="shared" si="7"/>
        <v>75.94</v>
      </c>
      <c r="O151" s="13">
        <f t="shared" si="7"/>
        <v>5.4300000000000006</v>
      </c>
      <c r="P151" s="182">
        <v>0.25</v>
      </c>
      <c r="Q151" s="71">
        <v>0.25</v>
      </c>
    </row>
    <row r="152" spans="1:17" ht="15.75" x14ac:dyDescent="0.25">
      <c r="A152" s="84"/>
      <c r="B152" s="85"/>
      <c r="C152" s="86"/>
      <c r="D152" s="87"/>
      <c r="E152" s="87"/>
      <c r="F152" s="87"/>
      <c r="G152" s="252"/>
      <c r="H152" s="87"/>
      <c r="I152" s="87"/>
      <c r="J152" s="87"/>
      <c r="K152" s="87"/>
      <c r="L152" s="87"/>
      <c r="M152" s="87"/>
      <c r="N152" s="87"/>
      <c r="O152" s="88"/>
      <c r="Q152" s="71"/>
    </row>
    <row r="153" spans="1:17" ht="15.75" x14ac:dyDescent="0.25">
      <c r="A153" s="96"/>
      <c r="B153" s="275" t="s">
        <v>17</v>
      </c>
      <c r="C153" s="275"/>
      <c r="D153" s="275"/>
      <c r="E153" s="275"/>
      <c r="F153" s="275"/>
      <c r="G153" s="275"/>
      <c r="H153" s="275"/>
      <c r="I153" s="275"/>
      <c r="J153" s="275"/>
      <c r="K153" s="275"/>
      <c r="L153" s="275"/>
      <c r="M153" s="275"/>
      <c r="N153" s="275"/>
      <c r="O153" s="275"/>
      <c r="Q153" s="71"/>
    </row>
    <row r="154" spans="1:17" ht="38.25" x14ac:dyDescent="0.25">
      <c r="A154" s="51" t="s">
        <v>67</v>
      </c>
      <c r="B154" s="89" t="s">
        <v>66</v>
      </c>
      <c r="C154" s="92">
        <v>60</v>
      </c>
      <c r="D154" s="90">
        <v>0.8448</v>
      </c>
      <c r="E154" s="91">
        <v>3.6071999999999997</v>
      </c>
      <c r="F154" s="91">
        <v>4.9559999999999995</v>
      </c>
      <c r="G154" s="167">
        <v>55.68</v>
      </c>
      <c r="H154" s="90">
        <v>1.0200000000000001E-2</v>
      </c>
      <c r="I154" s="90">
        <v>3.9899999999999998</v>
      </c>
      <c r="J154" s="90">
        <v>0</v>
      </c>
      <c r="K154" s="90">
        <v>1.6199999999999999</v>
      </c>
      <c r="L154" s="90">
        <v>21.278399999999998</v>
      </c>
      <c r="M154" s="90">
        <v>24.379199999999997</v>
      </c>
      <c r="N154" s="90">
        <v>12.416999999999998</v>
      </c>
      <c r="O154" s="90">
        <v>0.7944</v>
      </c>
      <c r="Q154" s="71"/>
    </row>
    <row r="155" spans="1:17" ht="36" x14ac:dyDescent="0.25">
      <c r="A155" s="50" t="s">
        <v>56</v>
      </c>
      <c r="B155" s="7" t="s">
        <v>55</v>
      </c>
      <c r="C155" s="1">
        <v>90</v>
      </c>
      <c r="D155" s="36">
        <v>11.85</v>
      </c>
      <c r="E155" s="38">
        <v>8.06</v>
      </c>
      <c r="F155" s="38">
        <v>18.526</v>
      </c>
      <c r="G155" s="235">
        <v>198</v>
      </c>
      <c r="H155" s="36">
        <v>0.18000000000000002</v>
      </c>
      <c r="I155" s="36">
        <v>0.81</v>
      </c>
      <c r="J155" s="36">
        <v>12.419999999999998</v>
      </c>
      <c r="K155" s="36">
        <v>61.470000000000013</v>
      </c>
      <c r="L155" s="36">
        <v>51.642000000000003</v>
      </c>
      <c r="M155" s="36">
        <v>69.3</v>
      </c>
      <c r="N155" s="36">
        <v>19.98</v>
      </c>
      <c r="O155" s="36">
        <v>3.24</v>
      </c>
      <c r="Q155" s="71"/>
    </row>
    <row r="156" spans="1:17" ht="36" x14ac:dyDescent="0.25">
      <c r="A156" s="50" t="s">
        <v>41</v>
      </c>
      <c r="B156" s="7" t="s">
        <v>40</v>
      </c>
      <c r="C156" s="1" t="s">
        <v>18</v>
      </c>
      <c r="D156" s="36">
        <v>3.13</v>
      </c>
      <c r="E156" s="36">
        <v>8.4314999999999998</v>
      </c>
      <c r="F156" s="36">
        <v>20.508999999999997</v>
      </c>
      <c r="G156" s="235">
        <v>170.25</v>
      </c>
      <c r="H156" s="36">
        <v>0.13950000000000001</v>
      </c>
      <c r="I156" s="36">
        <v>18.160499999999999</v>
      </c>
      <c r="J156" s="36">
        <v>20</v>
      </c>
      <c r="K156" s="36">
        <v>0.23149999999999998</v>
      </c>
      <c r="L156" s="36">
        <v>38.175000000000004</v>
      </c>
      <c r="M156" s="36">
        <v>88.094999999999985</v>
      </c>
      <c r="N156" s="36">
        <v>27.75</v>
      </c>
      <c r="O156" s="36">
        <v>1.0195000000000001</v>
      </c>
      <c r="Q156" s="71"/>
    </row>
    <row r="157" spans="1:17" ht="36.75" x14ac:dyDescent="0.25">
      <c r="A157" s="4" t="s">
        <v>38</v>
      </c>
      <c r="B157" s="7" t="s">
        <v>28</v>
      </c>
      <c r="C157" s="2" t="s">
        <v>63</v>
      </c>
      <c r="D157" s="36">
        <v>7.0000000000000007E-2</v>
      </c>
      <c r="E157" s="36">
        <v>0.02</v>
      </c>
      <c r="F157" s="36">
        <v>10</v>
      </c>
      <c r="G157" s="235">
        <v>40</v>
      </c>
      <c r="H157" s="36"/>
      <c r="I157" s="36">
        <v>0.03</v>
      </c>
      <c r="J157" s="36"/>
      <c r="K157" s="36"/>
      <c r="L157" s="36">
        <v>10.95</v>
      </c>
      <c r="M157" s="36">
        <v>2.8</v>
      </c>
      <c r="N157" s="36">
        <v>1.4</v>
      </c>
      <c r="O157" s="36">
        <v>0.26</v>
      </c>
      <c r="Q157" s="71"/>
    </row>
    <row r="158" spans="1:17" ht="36" x14ac:dyDescent="0.25">
      <c r="A158" s="50" t="s">
        <v>36</v>
      </c>
      <c r="B158" s="7" t="s">
        <v>29</v>
      </c>
      <c r="C158" s="1">
        <v>35</v>
      </c>
      <c r="D158" s="10">
        <v>2.6599999999999997</v>
      </c>
      <c r="E158" s="10">
        <v>0.27999999999999997</v>
      </c>
      <c r="F158" s="10">
        <v>17.219999999999995</v>
      </c>
      <c r="G158" s="151">
        <v>82.25</v>
      </c>
      <c r="H158" s="10">
        <v>3.85E-2</v>
      </c>
      <c r="I158" s="11">
        <v>0</v>
      </c>
      <c r="J158" s="11">
        <v>0</v>
      </c>
      <c r="K158" s="10">
        <v>0.38500000000000001</v>
      </c>
      <c r="L158" s="10">
        <v>7</v>
      </c>
      <c r="M158" s="10">
        <v>22.75</v>
      </c>
      <c r="N158" s="10">
        <v>4.8999999999999995</v>
      </c>
      <c r="O158" s="10">
        <v>0.38500000000000001</v>
      </c>
      <c r="Q158" s="71"/>
    </row>
    <row r="159" spans="1:17" ht="36" x14ac:dyDescent="0.25">
      <c r="A159" s="50" t="s">
        <v>35</v>
      </c>
      <c r="B159" s="7" t="s">
        <v>30</v>
      </c>
      <c r="C159" s="1">
        <v>25</v>
      </c>
      <c r="D159" s="10">
        <v>1.6500000000000001</v>
      </c>
      <c r="E159" s="10">
        <v>0.3</v>
      </c>
      <c r="F159" s="10">
        <v>9.9</v>
      </c>
      <c r="G159" s="151">
        <v>49.5</v>
      </c>
      <c r="H159" s="10">
        <v>4.2500000000000003E-2</v>
      </c>
      <c r="I159" s="11">
        <v>0</v>
      </c>
      <c r="J159" s="11">
        <v>0</v>
      </c>
      <c r="K159" s="10">
        <v>0.35</v>
      </c>
      <c r="L159" s="10">
        <v>7.2500000000000009</v>
      </c>
      <c r="M159" s="10">
        <v>37.5</v>
      </c>
      <c r="N159" s="10">
        <v>11.75</v>
      </c>
      <c r="O159" s="10">
        <v>0.97500000000000009</v>
      </c>
      <c r="Q159" s="71"/>
    </row>
    <row r="160" spans="1:17" ht="15.75" x14ac:dyDescent="0.25">
      <c r="A160" s="6"/>
      <c r="B160" s="8" t="s">
        <v>15</v>
      </c>
      <c r="C160" s="9">
        <v>565</v>
      </c>
      <c r="D160" s="13">
        <f>D159+D158+D157+D156+D155+D154</f>
        <v>20.204799999999999</v>
      </c>
      <c r="E160" s="13">
        <f t="shared" ref="E160:O160" si="8">E159+E158+E157+E156+E155+E154</f>
        <v>20.698699999999999</v>
      </c>
      <c r="F160" s="13">
        <f t="shared" si="8"/>
        <v>81.11099999999999</v>
      </c>
      <c r="G160" s="156">
        <f t="shared" si="8"/>
        <v>595.67999999999995</v>
      </c>
      <c r="H160" s="13">
        <f t="shared" si="8"/>
        <v>0.41070000000000007</v>
      </c>
      <c r="I160" s="13">
        <f t="shared" si="8"/>
        <v>22.990499999999997</v>
      </c>
      <c r="J160" s="13">
        <f t="shared" si="8"/>
        <v>32.42</v>
      </c>
      <c r="K160" s="13">
        <f t="shared" si="8"/>
        <v>64.056500000000014</v>
      </c>
      <c r="L160" s="13">
        <f t="shared" si="8"/>
        <v>136.2954</v>
      </c>
      <c r="M160" s="13">
        <f t="shared" si="8"/>
        <v>244.82419999999999</v>
      </c>
      <c r="N160" s="13">
        <f t="shared" si="8"/>
        <v>78.197000000000003</v>
      </c>
      <c r="O160" s="13">
        <f t="shared" si="8"/>
        <v>6.6738999999999997</v>
      </c>
      <c r="P160" s="182">
        <v>0.25</v>
      </c>
      <c r="Q160" s="71">
        <v>0.25</v>
      </c>
    </row>
    <row r="161" spans="1:18" ht="15.75" x14ac:dyDescent="0.25">
      <c r="A161" s="84"/>
      <c r="B161" s="85"/>
      <c r="C161" s="86"/>
      <c r="D161" s="87"/>
      <c r="E161" s="87"/>
      <c r="F161" s="87"/>
      <c r="G161" s="252"/>
      <c r="H161" s="87"/>
      <c r="I161" s="87"/>
      <c r="J161" s="87"/>
      <c r="K161" s="87"/>
      <c r="L161" s="87"/>
      <c r="M161" s="87"/>
      <c r="N161" s="87"/>
      <c r="O161" s="88"/>
      <c r="P161" s="182"/>
      <c r="Q161" s="71"/>
    </row>
    <row r="162" spans="1:18" s="48" customFormat="1" ht="15.75" x14ac:dyDescent="0.25">
      <c r="A162" s="82"/>
      <c r="B162" s="83"/>
      <c r="C162" s="46"/>
      <c r="D162" s="47"/>
      <c r="E162" s="47"/>
      <c r="F162" s="47"/>
      <c r="G162" s="326"/>
      <c r="H162" s="47"/>
      <c r="I162" s="47"/>
      <c r="J162" s="47"/>
      <c r="K162" s="47"/>
      <c r="L162" s="47"/>
      <c r="M162" s="47"/>
      <c r="N162" s="47"/>
      <c r="O162" s="47"/>
      <c r="P162" s="328"/>
      <c r="Q162" s="329"/>
      <c r="R162" s="330"/>
    </row>
    <row r="163" spans="1:18" s="48" customFormat="1" ht="15.75" x14ac:dyDescent="0.25">
      <c r="A163" s="82"/>
      <c r="B163" s="83"/>
      <c r="C163" s="46"/>
      <c r="D163" s="47"/>
      <c r="E163" s="47"/>
      <c r="F163" s="47"/>
      <c r="G163" s="326"/>
      <c r="H163" s="47"/>
      <c r="I163" s="47"/>
      <c r="J163" s="47"/>
      <c r="K163" s="47"/>
      <c r="L163" s="47"/>
      <c r="M163" s="47"/>
      <c r="N163" s="47"/>
      <c r="O163" s="47"/>
      <c r="P163" s="328"/>
      <c r="Q163" s="329"/>
      <c r="R163" s="330"/>
    </row>
    <row r="164" spans="1:18" s="48" customFormat="1" ht="15.75" x14ac:dyDescent="0.25">
      <c r="A164" s="82"/>
      <c r="B164" s="83"/>
      <c r="C164" s="46"/>
      <c r="D164" s="47"/>
      <c r="E164" s="47"/>
      <c r="F164" s="47"/>
      <c r="G164" s="326"/>
      <c r="H164" s="47"/>
      <c r="I164" s="47"/>
      <c r="J164" s="47"/>
      <c r="K164" s="47"/>
      <c r="L164" s="47"/>
      <c r="M164" s="47"/>
      <c r="N164" s="47"/>
      <c r="O164" s="47"/>
      <c r="P164" s="328"/>
      <c r="Q164" s="329"/>
      <c r="R164" s="330"/>
    </row>
    <row r="165" spans="1:18" s="48" customFormat="1" ht="15.75" x14ac:dyDescent="0.25">
      <c r="A165" s="82"/>
      <c r="B165" s="83"/>
      <c r="C165" s="46"/>
      <c r="D165" s="47"/>
      <c r="E165" s="47"/>
      <c r="F165" s="47"/>
      <c r="G165" s="326"/>
      <c r="H165" s="47"/>
      <c r="I165" s="47"/>
      <c r="J165" s="47"/>
      <c r="K165" s="47"/>
      <c r="L165" s="47"/>
      <c r="M165" s="47"/>
      <c r="N165" s="47"/>
      <c r="O165" s="47"/>
      <c r="P165" s="328"/>
      <c r="Q165" s="329"/>
      <c r="R165" s="330"/>
    </row>
    <row r="166" spans="1:18" s="48" customFormat="1" ht="15.75" x14ac:dyDescent="0.25">
      <c r="A166" s="82"/>
      <c r="B166" s="83"/>
      <c r="C166" s="46"/>
      <c r="D166" s="47"/>
      <c r="E166" s="47"/>
      <c r="F166" s="47"/>
      <c r="G166" s="326"/>
      <c r="H166" s="47"/>
      <c r="I166" s="47"/>
      <c r="J166" s="47"/>
      <c r="K166" s="47"/>
      <c r="L166" s="47"/>
      <c r="M166" s="47"/>
      <c r="N166" s="47"/>
      <c r="O166" s="47"/>
      <c r="P166" s="328"/>
      <c r="Q166" s="329"/>
      <c r="R166" s="330"/>
    </row>
    <row r="167" spans="1:18" s="48" customFormat="1" ht="15.75" x14ac:dyDescent="0.25">
      <c r="A167" s="82"/>
      <c r="B167" s="83"/>
      <c r="C167" s="46"/>
      <c r="D167" s="47"/>
      <c r="E167" s="47"/>
      <c r="F167" s="47"/>
      <c r="G167" s="326"/>
      <c r="H167" s="47"/>
      <c r="I167" s="47"/>
      <c r="J167" s="47"/>
      <c r="K167" s="47"/>
      <c r="L167" s="47"/>
      <c r="M167" s="47"/>
      <c r="N167" s="47"/>
      <c r="O167" s="47"/>
      <c r="P167" s="328"/>
      <c r="Q167" s="329"/>
      <c r="R167" s="330"/>
    </row>
    <row r="168" spans="1:18" s="48" customFormat="1" ht="15.75" x14ac:dyDescent="0.25">
      <c r="A168" s="82"/>
      <c r="B168" s="83"/>
      <c r="C168" s="46"/>
      <c r="D168" s="47"/>
      <c r="E168" s="47"/>
      <c r="F168" s="47"/>
      <c r="G168" s="326"/>
      <c r="H168" s="47"/>
      <c r="I168" s="47"/>
      <c r="J168" s="47"/>
      <c r="K168" s="47"/>
      <c r="L168" s="47"/>
      <c r="M168" s="47"/>
      <c r="N168" s="47"/>
      <c r="O168" s="47"/>
      <c r="P168" s="328"/>
      <c r="Q168" s="329"/>
      <c r="R168" s="330"/>
    </row>
    <row r="169" spans="1:18" s="48" customFormat="1" ht="15.75" x14ac:dyDescent="0.25">
      <c r="A169" s="82"/>
      <c r="B169" s="83"/>
      <c r="C169" s="46"/>
      <c r="D169" s="47"/>
      <c r="E169" s="47"/>
      <c r="F169" s="47"/>
      <c r="G169" s="326"/>
      <c r="H169" s="47"/>
      <c r="I169" s="47"/>
      <c r="J169" s="47"/>
      <c r="K169" s="47"/>
      <c r="L169" s="47"/>
      <c r="M169" s="47"/>
      <c r="N169" s="47"/>
      <c r="O169" s="47"/>
      <c r="P169" s="328"/>
      <c r="Q169" s="329"/>
      <c r="R169" s="330"/>
    </row>
    <row r="170" spans="1:18" s="48" customFormat="1" ht="15.75" x14ac:dyDescent="0.25">
      <c r="A170" s="82"/>
      <c r="B170" s="83"/>
      <c r="C170" s="46"/>
      <c r="D170" s="47"/>
      <c r="E170" s="47"/>
      <c r="F170" s="47"/>
      <c r="G170" s="326"/>
      <c r="H170" s="47"/>
      <c r="I170" s="47"/>
      <c r="J170" s="47"/>
      <c r="K170" s="47"/>
      <c r="L170" s="47"/>
      <c r="M170" s="47"/>
      <c r="N170" s="47"/>
      <c r="O170" s="47"/>
      <c r="P170" s="328"/>
      <c r="Q170" s="329"/>
      <c r="R170" s="330"/>
    </row>
    <row r="171" spans="1:18" s="48" customFormat="1" ht="15.75" x14ac:dyDescent="0.25">
      <c r="A171" s="82"/>
      <c r="B171" s="83"/>
      <c r="C171" s="46"/>
      <c r="D171" s="47"/>
      <c r="E171" s="47"/>
      <c r="F171" s="47"/>
      <c r="G171" s="326"/>
      <c r="H171" s="47"/>
      <c r="I171" s="47"/>
      <c r="J171" s="47"/>
      <c r="K171" s="47"/>
      <c r="L171" s="47"/>
      <c r="M171" s="47"/>
      <c r="N171" s="47"/>
      <c r="O171" s="47"/>
      <c r="P171" s="328"/>
      <c r="Q171" s="329"/>
      <c r="R171" s="330"/>
    </row>
    <row r="172" spans="1:18" s="48" customFormat="1" ht="15.75" x14ac:dyDescent="0.25">
      <c r="A172" s="82"/>
      <c r="B172" s="83"/>
      <c r="C172" s="46"/>
      <c r="D172" s="47"/>
      <c r="E172" s="47"/>
      <c r="F172" s="47"/>
      <c r="G172" s="326"/>
      <c r="H172" s="47"/>
      <c r="I172" s="47"/>
      <c r="J172" s="47"/>
      <c r="K172" s="47"/>
      <c r="L172" s="47"/>
      <c r="M172" s="47"/>
      <c r="N172" s="47"/>
      <c r="O172" s="47"/>
      <c r="P172" s="328"/>
      <c r="Q172" s="329"/>
      <c r="R172" s="330"/>
    </row>
    <row r="173" spans="1:18" s="48" customFormat="1" ht="15.75" x14ac:dyDescent="0.25">
      <c r="A173" s="82"/>
      <c r="B173" s="83"/>
      <c r="C173" s="46"/>
      <c r="D173" s="47"/>
      <c r="E173" s="47"/>
      <c r="F173" s="47"/>
      <c r="G173" s="326"/>
      <c r="H173" s="47"/>
      <c r="I173" s="47"/>
      <c r="J173" s="47"/>
      <c r="K173" s="47"/>
      <c r="L173" s="47"/>
      <c r="M173" s="47"/>
      <c r="N173" s="47"/>
      <c r="O173" s="47"/>
      <c r="P173" s="328"/>
      <c r="Q173" s="329"/>
      <c r="R173" s="330"/>
    </row>
    <row r="174" spans="1:18" ht="15.75" x14ac:dyDescent="0.25">
      <c r="A174" s="325"/>
      <c r="B174" s="83"/>
      <c r="C174" s="46"/>
      <c r="D174" s="47"/>
      <c r="E174" s="47"/>
      <c r="F174" s="47"/>
      <c r="G174" s="326"/>
      <c r="H174" s="47"/>
      <c r="I174" s="47"/>
      <c r="J174" s="47"/>
      <c r="K174" s="47"/>
      <c r="L174" s="47"/>
      <c r="M174" s="47"/>
      <c r="N174" s="47"/>
      <c r="O174" s="327"/>
      <c r="Q174" s="71"/>
    </row>
    <row r="175" spans="1:18" ht="15.75" x14ac:dyDescent="0.25">
      <c r="A175" s="96"/>
      <c r="B175" s="275" t="s">
        <v>19</v>
      </c>
      <c r="C175" s="275"/>
      <c r="D175" s="275"/>
      <c r="E175" s="275"/>
      <c r="F175" s="275"/>
      <c r="G175" s="275"/>
      <c r="H175" s="275"/>
      <c r="I175" s="275"/>
      <c r="J175" s="275"/>
      <c r="K175" s="275"/>
      <c r="L175" s="275"/>
      <c r="M175" s="275"/>
      <c r="N175" s="275"/>
      <c r="O175" s="275"/>
    </row>
    <row r="176" spans="1:18" ht="36" x14ac:dyDescent="0.25">
      <c r="A176" s="50" t="s">
        <v>144</v>
      </c>
      <c r="B176" s="89" t="s">
        <v>175</v>
      </c>
      <c r="C176" s="92">
        <v>100</v>
      </c>
      <c r="D176" s="36">
        <v>0.8</v>
      </c>
      <c r="E176" s="36">
        <v>0.2</v>
      </c>
      <c r="F176" s="36">
        <v>8.1</v>
      </c>
      <c r="G176" s="235">
        <v>43</v>
      </c>
      <c r="H176" s="206">
        <v>0.04</v>
      </c>
      <c r="I176" s="198">
        <v>60</v>
      </c>
      <c r="J176" s="199"/>
      <c r="K176" s="198">
        <v>0.2</v>
      </c>
      <c r="L176" s="206">
        <v>34</v>
      </c>
      <c r="M176" s="206">
        <v>23</v>
      </c>
      <c r="N176" s="206">
        <v>13</v>
      </c>
      <c r="O176" s="206">
        <v>0.3</v>
      </c>
    </row>
    <row r="177" spans="1:17" ht="36" x14ac:dyDescent="0.25">
      <c r="A177" s="50" t="s">
        <v>103</v>
      </c>
      <c r="B177" s="7" t="s">
        <v>104</v>
      </c>
      <c r="C177" s="2" t="s">
        <v>97</v>
      </c>
      <c r="D177" s="10">
        <v>7.2838000000000003</v>
      </c>
      <c r="E177" s="10">
        <v>11.7904</v>
      </c>
      <c r="F177" s="10">
        <v>8.7376000000000005</v>
      </c>
      <c r="G177" s="235">
        <v>133.99</v>
      </c>
      <c r="H177" s="10">
        <v>4.7500000000000001E-2</v>
      </c>
      <c r="I177" s="10">
        <v>0.2762</v>
      </c>
      <c r="J177" s="10">
        <v>29.62</v>
      </c>
      <c r="K177" s="10">
        <v>0.42049999999999998</v>
      </c>
      <c r="L177" s="10">
        <v>20.725999999999999</v>
      </c>
      <c r="M177" s="10">
        <v>80.201999999999998</v>
      </c>
      <c r="N177" s="10">
        <v>15.521000000000001</v>
      </c>
      <c r="O177" s="10">
        <v>0.6402000000000001</v>
      </c>
    </row>
    <row r="178" spans="1:17" ht="36.75" x14ac:dyDescent="0.25">
      <c r="A178" s="4" t="s">
        <v>42</v>
      </c>
      <c r="B178" s="7" t="s">
        <v>60</v>
      </c>
      <c r="C178" s="3" t="s">
        <v>99</v>
      </c>
      <c r="D178" s="36">
        <v>5.0999999999999996</v>
      </c>
      <c r="E178" s="36">
        <v>2.847</v>
      </c>
      <c r="F178" s="36">
        <v>31.962</v>
      </c>
      <c r="G178" s="235">
        <v>176.1</v>
      </c>
      <c r="H178" s="36">
        <v>5.6999999999999995E-2</v>
      </c>
      <c r="I178" s="36">
        <v>0</v>
      </c>
      <c r="J178" s="36">
        <v>12</v>
      </c>
      <c r="K178" s="36">
        <v>0.8025000000000001</v>
      </c>
      <c r="L178" s="36">
        <v>11.9115</v>
      </c>
      <c r="M178" s="36">
        <v>38.067749999999997</v>
      </c>
      <c r="N178" s="36">
        <v>8.6189999999999998</v>
      </c>
      <c r="O178" s="36">
        <v>0.85799999999999998</v>
      </c>
    </row>
    <row r="179" spans="1:17" x14ac:dyDescent="0.25">
      <c r="A179" s="94" t="s">
        <v>69</v>
      </c>
      <c r="B179" s="16" t="s">
        <v>133</v>
      </c>
      <c r="C179" s="18">
        <v>200</v>
      </c>
      <c r="D179" s="35">
        <v>0.34</v>
      </c>
      <c r="E179" s="35">
        <v>0.17</v>
      </c>
      <c r="F179" s="35">
        <v>11.48</v>
      </c>
      <c r="G179" s="240">
        <v>63.6</v>
      </c>
      <c r="H179" s="35">
        <v>2.4E-2</v>
      </c>
      <c r="I179" s="35">
        <v>3.1720000000000002</v>
      </c>
      <c r="J179" s="35">
        <v>0</v>
      </c>
      <c r="K179" s="35">
        <v>0.13</v>
      </c>
      <c r="L179" s="35">
        <v>16.668000000000003</v>
      </c>
      <c r="M179" s="35">
        <v>7.0500000000000007</v>
      </c>
      <c r="N179" s="35">
        <v>7.782</v>
      </c>
      <c r="O179" s="35">
        <v>0.88000000000000012</v>
      </c>
    </row>
    <row r="180" spans="1:17" ht="36" x14ac:dyDescent="0.25">
      <c r="A180" s="50" t="s">
        <v>36</v>
      </c>
      <c r="B180" s="7" t="s">
        <v>29</v>
      </c>
      <c r="C180" s="1">
        <v>20</v>
      </c>
      <c r="D180" s="10">
        <v>1.5199999999999998</v>
      </c>
      <c r="E180" s="10">
        <v>0.15999999999999998</v>
      </c>
      <c r="F180" s="10">
        <v>9.8399999999999981</v>
      </c>
      <c r="G180" s="151">
        <v>47</v>
      </c>
      <c r="H180" s="10">
        <v>2.2000000000000002E-2</v>
      </c>
      <c r="I180" s="11">
        <v>0</v>
      </c>
      <c r="J180" s="11">
        <v>0</v>
      </c>
      <c r="K180" s="10">
        <v>0.22</v>
      </c>
      <c r="L180" s="10">
        <v>4</v>
      </c>
      <c r="M180" s="10">
        <v>13</v>
      </c>
      <c r="N180" s="10">
        <v>2.7999999999999994</v>
      </c>
      <c r="O180" s="10">
        <v>0.22</v>
      </c>
    </row>
    <row r="181" spans="1:17" ht="15.75" x14ac:dyDescent="0.25">
      <c r="A181" s="6"/>
      <c r="B181" s="8" t="s">
        <v>15</v>
      </c>
      <c r="C181" s="9">
        <v>573</v>
      </c>
      <c r="D181" s="13">
        <f>D180+D179+D178+D177+D176</f>
        <v>15.043800000000001</v>
      </c>
      <c r="E181" s="13">
        <f t="shared" ref="E181:O181" si="9">E180+E179+E178+E177+E176</f>
        <v>15.167399999999999</v>
      </c>
      <c r="F181" s="13">
        <f t="shared" si="9"/>
        <v>70.119599999999991</v>
      </c>
      <c r="G181" s="156">
        <f t="shared" si="9"/>
        <v>463.69</v>
      </c>
      <c r="H181" s="13">
        <f t="shared" si="9"/>
        <v>0.1905</v>
      </c>
      <c r="I181" s="13">
        <f t="shared" si="9"/>
        <v>63.4482</v>
      </c>
      <c r="J181" s="13">
        <f t="shared" si="9"/>
        <v>41.620000000000005</v>
      </c>
      <c r="K181" s="13">
        <f t="shared" si="9"/>
        <v>1.7729999999999999</v>
      </c>
      <c r="L181" s="13">
        <f t="shared" si="9"/>
        <v>87.305499999999995</v>
      </c>
      <c r="M181" s="13">
        <f t="shared" si="9"/>
        <v>161.31975</v>
      </c>
      <c r="N181" s="13">
        <f t="shared" si="9"/>
        <v>47.722000000000001</v>
      </c>
      <c r="O181" s="13">
        <f t="shared" si="9"/>
        <v>2.8982000000000001</v>
      </c>
      <c r="P181" s="13">
        <f>SUM(P176:P180)</f>
        <v>0</v>
      </c>
      <c r="Q181" s="13">
        <f>SUM(Q176:Q180)</f>
        <v>0</v>
      </c>
    </row>
    <row r="182" spans="1:17" ht="15.75" x14ac:dyDescent="0.25">
      <c r="A182" s="74"/>
      <c r="B182" s="75"/>
      <c r="C182" s="76"/>
      <c r="D182" s="77"/>
      <c r="E182" s="77"/>
      <c r="F182" s="77"/>
      <c r="G182" s="253"/>
      <c r="H182" s="77"/>
      <c r="I182" s="77"/>
      <c r="J182" s="77"/>
      <c r="K182" s="77"/>
      <c r="L182" s="77"/>
      <c r="M182" s="77"/>
      <c r="N182" s="77"/>
      <c r="O182" s="78"/>
      <c r="Q182" s="71"/>
    </row>
    <row r="183" spans="1:17" ht="15.75" x14ac:dyDescent="0.25">
      <c r="A183" s="96"/>
      <c r="B183" s="275" t="s">
        <v>20</v>
      </c>
      <c r="C183" s="275"/>
      <c r="D183" s="275"/>
      <c r="E183" s="275"/>
      <c r="F183" s="275"/>
      <c r="G183" s="275"/>
      <c r="H183" s="275"/>
      <c r="I183" s="275"/>
      <c r="J183" s="275"/>
      <c r="K183" s="275"/>
      <c r="L183" s="275"/>
      <c r="M183" s="275"/>
      <c r="N183" s="275"/>
      <c r="O183" s="275"/>
    </row>
    <row r="184" spans="1:17" ht="38.25" x14ac:dyDescent="0.25">
      <c r="A184" s="51" t="s">
        <v>150</v>
      </c>
      <c r="B184" s="7" t="s">
        <v>149</v>
      </c>
      <c r="C184" s="2">
        <v>60</v>
      </c>
      <c r="D184" s="36">
        <v>0.7871999999999999</v>
      </c>
      <c r="E184" s="36">
        <v>1.9494</v>
      </c>
      <c r="F184" s="36">
        <v>3.8795999999999995</v>
      </c>
      <c r="G184" s="235">
        <v>36.24</v>
      </c>
      <c r="H184" s="36">
        <v>1.32E-2</v>
      </c>
      <c r="I184" s="36">
        <v>10.258799999999999</v>
      </c>
      <c r="J184" s="72">
        <v>0</v>
      </c>
      <c r="K184" s="36">
        <v>5.0339999999999998</v>
      </c>
      <c r="L184" s="36">
        <v>14.9826</v>
      </c>
      <c r="M184" s="36">
        <v>16.984199999999998</v>
      </c>
      <c r="N184" s="36">
        <v>9.0545999999999989</v>
      </c>
      <c r="O184" s="36">
        <v>0.27960000000000002</v>
      </c>
    </row>
    <row r="185" spans="1:17" ht="38.25" x14ac:dyDescent="0.25">
      <c r="A185" s="51" t="s">
        <v>151</v>
      </c>
      <c r="B185" s="7" t="s">
        <v>152</v>
      </c>
      <c r="C185" s="2" t="s">
        <v>22</v>
      </c>
      <c r="D185" s="36">
        <v>16.03</v>
      </c>
      <c r="E185" s="36">
        <v>18.16</v>
      </c>
      <c r="F185" s="36">
        <v>45.905000000000001</v>
      </c>
      <c r="G185" s="235">
        <v>415.89</v>
      </c>
      <c r="H185" s="36">
        <v>6.9166666666666654E-2</v>
      </c>
      <c r="I185" s="36">
        <v>1.7949999999999999</v>
      </c>
      <c r="J185" s="36">
        <v>0</v>
      </c>
      <c r="K185" s="36">
        <v>4</v>
      </c>
      <c r="L185" s="36">
        <v>18.136666666666667</v>
      </c>
      <c r="M185" s="36">
        <v>242.91833333333332</v>
      </c>
      <c r="N185" s="36">
        <v>51.518333333333331</v>
      </c>
      <c r="O185" s="36">
        <v>3.3916666666666666</v>
      </c>
    </row>
    <row r="186" spans="1:17" ht="36" x14ac:dyDescent="0.25">
      <c r="A186" s="50" t="s">
        <v>38</v>
      </c>
      <c r="B186" s="7" t="s">
        <v>183</v>
      </c>
      <c r="C186" s="2" t="s">
        <v>54</v>
      </c>
      <c r="D186" s="11">
        <v>0.11</v>
      </c>
      <c r="E186" s="11">
        <v>0.06</v>
      </c>
      <c r="F186" s="10">
        <v>10.99</v>
      </c>
      <c r="G186" s="151">
        <v>45.05</v>
      </c>
      <c r="H186" s="11">
        <v>3.0000000000000001E-3</v>
      </c>
      <c r="I186" s="11">
        <v>1.03</v>
      </c>
      <c r="J186" s="11"/>
      <c r="K186" s="11">
        <v>0.02</v>
      </c>
      <c r="L186" s="10">
        <v>12.7</v>
      </c>
      <c r="M186" s="11">
        <v>3.9</v>
      </c>
      <c r="N186" s="11">
        <v>2.2999999999999998</v>
      </c>
      <c r="O186" s="10">
        <v>0.5</v>
      </c>
    </row>
    <row r="187" spans="1:17" ht="36" x14ac:dyDescent="0.25">
      <c r="A187" s="50" t="s">
        <v>36</v>
      </c>
      <c r="B187" s="7" t="s">
        <v>29</v>
      </c>
      <c r="C187" s="1">
        <v>25</v>
      </c>
      <c r="D187" s="10">
        <v>1.8999999999999997</v>
      </c>
      <c r="E187" s="10">
        <v>0.19999999999999996</v>
      </c>
      <c r="F187" s="10">
        <v>12.299999999999997</v>
      </c>
      <c r="G187" s="151">
        <v>58.75</v>
      </c>
      <c r="H187" s="10">
        <v>2.7500000000000004E-2</v>
      </c>
      <c r="I187" s="11">
        <v>0</v>
      </c>
      <c r="J187" s="11">
        <v>0</v>
      </c>
      <c r="K187" s="10">
        <v>0.27500000000000002</v>
      </c>
      <c r="L187" s="10">
        <v>5</v>
      </c>
      <c r="M187" s="10">
        <v>16.25</v>
      </c>
      <c r="N187" s="10">
        <v>3.4999999999999991</v>
      </c>
      <c r="O187" s="10">
        <v>0.27500000000000002</v>
      </c>
    </row>
    <row r="188" spans="1:17" ht="36" x14ac:dyDescent="0.25">
      <c r="A188" s="50" t="s">
        <v>35</v>
      </c>
      <c r="B188" s="7" t="s">
        <v>30</v>
      </c>
      <c r="C188" s="1">
        <v>20</v>
      </c>
      <c r="D188" s="10">
        <v>1.32</v>
      </c>
      <c r="E188" s="10">
        <v>0.24</v>
      </c>
      <c r="F188" s="10">
        <v>7.9200000000000008</v>
      </c>
      <c r="G188" s="151">
        <v>39.6</v>
      </c>
      <c r="H188" s="10">
        <v>3.4000000000000002E-2</v>
      </c>
      <c r="I188" s="11">
        <v>0</v>
      </c>
      <c r="J188" s="11">
        <v>0</v>
      </c>
      <c r="K188" s="10">
        <v>0.27999999999999997</v>
      </c>
      <c r="L188" s="10">
        <v>5.8000000000000007</v>
      </c>
      <c r="M188" s="10">
        <v>30</v>
      </c>
      <c r="N188" s="10">
        <v>9.4</v>
      </c>
      <c r="O188" s="10">
        <v>0.78</v>
      </c>
      <c r="P188">
        <v>0</v>
      </c>
      <c r="Q188" s="70">
        <v>0</v>
      </c>
    </row>
    <row r="189" spans="1:17" ht="15.75" x14ac:dyDescent="0.25">
      <c r="A189" s="6"/>
      <c r="B189" s="8" t="s">
        <v>15</v>
      </c>
      <c r="C189" s="9">
        <v>505</v>
      </c>
      <c r="D189" s="13">
        <f t="shared" ref="D189:O189" si="10">D184+D185+D186+D187+D188</f>
        <v>20.147199999999998</v>
      </c>
      <c r="E189" s="13">
        <f t="shared" si="10"/>
        <v>20.609399999999997</v>
      </c>
      <c r="F189" s="13">
        <f t="shared" si="10"/>
        <v>80.994600000000005</v>
      </c>
      <c r="G189" s="156">
        <f t="shared" si="10"/>
        <v>595.53000000000009</v>
      </c>
      <c r="H189" s="13">
        <f t="shared" si="10"/>
        <v>0.14686666666666667</v>
      </c>
      <c r="I189" s="13">
        <f t="shared" si="10"/>
        <v>13.083799999999998</v>
      </c>
      <c r="J189" s="13">
        <f t="shared" si="10"/>
        <v>0</v>
      </c>
      <c r="K189" s="13">
        <f t="shared" si="10"/>
        <v>9.6089999999999982</v>
      </c>
      <c r="L189" s="13">
        <f t="shared" si="10"/>
        <v>56.619266666666661</v>
      </c>
      <c r="M189" s="13">
        <f t="shared" si="10"/>
        <v>310.05253333333332</v>
      </c>
      <c r="N189" s="13">
        <f t="shared" si="10"/>
        <v>75.772933333333327</v>
      </c>
      <c r="O189" s="13">
        <f t="shared" si="10"/>
        <v>5.2262666666666666</v>
      </c>
      <c r="P189" s="13" t="e">
        <f>P184+P185+#REF!+P186+P188</f>
        <v>#REF!</v>
      </c>
      <c r="Q189" s="13" t="e">
        <f>Q184+Q185+#REF!+Q186+Q188</f>
        <v>#REF!</v>
      </c>
    </row>
    <row r="190" spans="1:17" ht="15.75" x14ac:dyDescent="0.25">
      <c r="A190" s="74"/>
      <c r="B190" s="75"/>
      <c r="C190" s="76"/>
      <c r="D190" s="77"/>
      <c r="E190" s="77"/>
      <c r="F190" s="77"/>
      <c r="G190" s="253"/>
      <c r="H190" s="77"/>
      <c r="I190" s="77"/>
      <c r="J190" s="77"/>
      <c r="K190" s="77"/>
      <c r="L190" s="77"/>
      <c r="M190" s="77"/>
      <c r="N190" s="77"/>
      <c r="O190" s="78"/>
      <c r="Q190" s="71"/>
    </row>
    <row r="191" spans="1:17" ht="15.75" x14ac:dyDescent="0.25">
      <c r="A191" s="96"/>
      <c r="B191" s="275" t="s">
        <v>21</v>
      </c>
      <c r="C191" s="275"/>
      <c r="D191" s="275"/>
      <c r="E191" s="275"/>
      <c r="F191" s="275"/>
      <c r="G191" s="275"/>
      <c r="H191" s="275"/>
      <c r="I191" s="275"/>
      <c r="J191" s="275"/>
      <c r="K191" s="275"/>
      <c r="L191" s="275"/>
      <c r="M191" s="275"/>
      <c r="N191" s="275"/>
      <c r="O191" s="275"/>
      <c r="Q191" s="71"/>
    </row>
    <row r="192" spans="1:17" ht="39" x14ac:dyDescent="0.25">
      <c r="A192" s="80" t="s">
        <v>34</v>
      </c>
      <c r="B192" s="41" t="s">
        <v>32</v>
      </c>
      <c r="C192" s="11">
        <v>100</v>
      </c>
      <c r="D192" s="11">
        <v>0.4</v>
      </c>
      <c r="E192" s="11">
        <v>0.4</v>
      </c>
      <c r="F192" s="11">
        <v>9.8000000000000007</v>
      </c>
      <c r="G192" s="150">
        <v>47</v>
      </c>
      <c r="H192" s="11">
        <v>0.03</v>
      </c>
      <c r="I192" s="11">
        <v>10</v>
      </c>
      <c r="J192" s="11"/>
      <c r="K192" s="11">
        <v>0.2</v>
      </c>
      <c r="L192" s="11">
        <v>16</v>
      </c>
      <c r="M192" s="11">
        <v>11</v>
      </c>
      <c r="N192" s="11">
        <v>9</v>
      </c>
      <c r="O192" s="11">
        <v>2.2000000000000002</v>
      </c>
      <c r="Q192" s="71"/>
    </row>
    <row r="193" spans="1:17" ht="36" x14ac:dyDescent="0.25">
      <c r="A193" s="50" t="s">
        <v>154</v>
      </c>
      <c r="B193" s="7" t="s">
        <v>153</v>
      </c>
      <c r="C193" s="2" t="s">
        <v>73</v>
      </c>
      <c r="D193" s="10">
        <v>9.1050000000000004</v>
      </c>
      <c r="E193" s="10">
        <v>10.1</v>
      </c>
      <c r="F193" s="10">
        <v>12.19</v>
      </c>
      <c r="G193" s="235">
        <v>146.52000000000001</v>
      </c>
      <c r="H193" s="10">
        <v>5.2200000000000003E-2</v>
      </c>
      <c r="I193" s="10">
        <v>0.53560000000000008</v>
      </c>
      <c r="J193" s="10">
        <v>10.920000000000002</v>
      </c>
      <c r="K193" s="10">
        <v>4.0789999999999997</v>
      </c>
      <c r="L193" s="10">
        <v>32.804000000000002</v>
      </c>
      <c r="M193" s="10">
        <v>120.77000000000001</v>
      </c>
      <c r="N193" s="10">
        <v>19.248000000000001</v>
      </c>
      <c r="O193" s="10">
        <v>1.0656000000000001</v>
      </c>
      <c r="Q193" s="71"/>
    </row>
    <row r="194" spans="1:17" ht="36" x14ac:dyDescent="0.25">
      <c r="A194" s="50" t="s">
        <v>194</v>
      </c>
      <c r="B194" s="7" t="s">
        <v>186</v>
      </c>
      <c r="C194" s="2">
        <v>150</v>
      </c>
      <c r="D194" s="10">
        <v>3.0644999999999998</v>
      </c>
      <c r="E194" s="10">
        <v>4.801499999999999</v>
      </c>
      <c r="F194" s="10">
        <v>20.438999999999993</v>
      </c>
      <c r="G194" s="235">
        <v>137.24999999999997</v>
      </c>
      <c r="H194" s="10">
        <v>0.13949999999999999</v>
      </c>
      <c r="I194" s="10">
        <v>18.160499999999995</v>
      </c>
      <c r="J194" s="10">
        <v>0</v>
      </c>
      <c r="K194" s="10">
        <v>0.18149999999999999</v>
      </c>
      <c r="L194" s="10">
        <v>36.975000000000001</v>
      </c>
      <c r="M194" s="10">
        <v>86.594999999999999</v>
      </c>
      <c r="N194" s="10">
        <v>27.75</v>
      </c>
      <c r="O194" s="10">
        <v>1.0095000000000001</v>
      </c>
      <c r="Q194" s="71"/>
    </row>
    <row r="195" spans="1:17" ht="36.75" x14ac:dyDescent="0.25">
      <c r="A195" s="4" t="s">
        <v>216</v>
      </c>
      <c r="B195" s="7" t="s">
        <v>215</v>
      </c>
      <c r="C195" s="2">
        <v>200</v>
      </c>
      <c r="D195" s="36">
        <v>4.0780000000000003</v>
      </c>
      <c r="E195" s="36">
        <v>3.544</v>
      </c>
      <c r="F195" s="36">
        <v>17.577999999999999</v>
      </c>
      <c r="G195" s="235">
        <v>120.96</v>
      </c>
      <c r="H195" s="36">
        <v>5.6000000000000008E-2</v>
      </c>
      <c r="I195" s="36">
        <v>1.5880000000000001</v>
      </c>
      <c r="J195" s="36">
        <v>24.400000000000002</v>
      </c>
      <c r="K195" s="36">
        <v>0</v>
      </c>
      <c r="L195" s="36">
        <v>152.22</v>
      </c>
      <c r="M195" s="36">
        <v>124.56</v>
      </c>
      <c r="N195" s="36">
        <v>21.340000000000003</v>
      </c>
      <c r="O195" s="36">
        <v>0.47800000000000004</v>
      </c>
      <c r="Q195" s="71"/>
    </row>
    <row r="196" spans="1:17" ht="36" x14ac:dyDescent="0.25">
      <c r="A196" s="50" t="s">
        <v>36</v>
      </c>
      <c r="B196" s="7" t="s">
        <v>29</v>
      </c>
      <c r="C196" s="1">
        <v>20</v>
      </c>
      <c r="D196" s="10">
        <v>1.5199999999999998</v>
      </c>
      <c r="E196" s="10">
        <v>0.15999999999999998</v>
      </c>
      <c r="F196" s="10">
        <v>9.8399999999999981</v>
      </c>
      <c r="G196" s="151">
        <v>47</v>
      </c>
      <c r="H196" s="10">
        <v>2.2000000000000002E-2</v>
      </c>
      <c r="I196" s="11">
        <v>0</v>
      </c>
      <c r="J196" s="11">
        <v>0</v>
      </c>
      <c r="K196" s="10">
        <v>0.22</v>
      </c>
      <c r="L196" s="10">
        <v>4</v>
      </c>
      <c r="M196" s="10">
        <v>13</v>
      </c>
      <c r="N196" s="10">
        <v>2.7999999999999994</v>
      </c>
      <c r="O196" s="10">
        <v>0.22</v>
      </c>
      <c r="Q196" s="71"/>
    </row>
    <row r="197" spans="1:17" ht="36" x14ac:dyDescent="0.25">
      <c r="A197" s="50" t="s">
        <v>35</v>
      </c>
      <c r="B197" s="7" t="s">
        <v>30</v>
      </c>
      <c r="C197" s="1">
        <v>30</v>
      </c>
      <c r="D197" s="10">
        <f>D188*1.5</f>
        <v>1.98</v>
      </c>
      <c r="E197" s="10">
        <f t="shared" ref="E197:Q197" si="11">E188*1.5</f>
        <v>0.36</v>
      </c>
      <c r="F197" s="10">
        <f t="shared" si="11"/>
        <v>11.88</v>
      </c>
      <c r="G197" s="10">
        <f t="shared" si="11"/>
        <v>59.400000000000006</v>
      </c>
      <c r="H197" s="10">
        <f t="shared" si="11"/>
        <v>5.1000000000000004E-2</v>
      </c>
      <c r="I197" s="10">
        <f t="shared" si="11"/>
        <v>0</v>
      </c>
      <c r="J197" s="10">
        <f t="shared" si="11"/>
        <v>0</v>
      </c>
      <c r="K197" s="10">
        <f t="shared" si="11"/>
        <v>0.41999999999999993</v>
      </c>
      <c r="L197" s="10">
        <f t="shared" si="11"/>
        <v>8.7000000000000011</v>
      </c>
      <c r="M197" s="10">
        <f t="shared" si="11"/>
        <v>45</v>
      </c>
      <c r="N197" s="10">
        <f t="shared" si="11"/>
        <v>14.100000000000001</v>
      </c>
      <c r="O197" s="10">
        <f t="shared" si="11"/>
        <v>1.17</v>
      </c>
      <c r="P197" s="10">
        <f t="shared" si="11"/>
        <v>0</v>
      </c>
      <c r="Q197" s="10">
        <f t="shared" si="11"/>
        <v>0</v>
      </c>
    </row>
    <row r="198" spans="1:17" ht="15.75" x14ac:dyDescent="0.25">
      <c r="A198" s="6"/>
      <c r="B198" s="8" t="s">
        <v>15</v>
      </c>
      <c r="C198" s="9">
        <v>600</v>
      </c>
      <c r="D198" s="13">
        <f>D197+D196+D195+D194+D193+D192</f>
        <v>20.147500000000001</v>
      </c>
      <c r="E198" s="13">
        <f t="shared" ref="E198:O198" si="12">E197+E196+E195+E194+E193+E192</f>
        <v>19.365499999999997</v>
      </c>
      <c r="F198" s="13">
        <f>F197+F196+F195+F194+F193+F192</f>
        <v>81.72699999999999</v>
      </c>
      <c r="G198" s="156">
        <f t="shared" si="12"/>
        <v>558.13</v>
      </c>
      <c r="H198" s="13">
        <f t="shared" si="12"/>
        <v>0.35070000000000001</v>
      </c>
      <c r="I198" s="13">
        <f t="shared" si="12"/>
        <v>30.284099999999995</v>
      </c>
      <c r="J198" s="13">
        <f t="shared" si="12"/>
        <v>35.320000000000007</v>
      </c>
      <c r="K198" s="13">
        <f t="shared" si="12"/>
        <v>5.1004999999999994</v>
      </c>
      <c r="L198" s="13">
        <f t="shared" si="12"/>
        <v>250.69899999999998</v>
      </c>
      <c r="M198" s="13">
        <f t="shared" si="12"/>
        <v>400.92499999999995</v>
      </c>
      <c r="N198" s="13">
        <f t="shared" si="12"/>
        <v>94.238000000000014</v>
      </c>
      <c r="O198" s="13">
        <f t="shared" si="12"/>
        <v>6.1431000000000004</v>
      </c>
      <c r="P198" s="182">
        <v>0.25</v>
      </c>
      <c r="Q198" s="71">
        <v>0.25</v>
      </c>
    </row>
    <row r="199" spans="1:17" ht="15.75" x14ac:dyDescent="0.25">
      <c r="A199" s="161"/>
      <c r="B199" s="181" t="s">
        <v>127</v>
      </c>
      <c r="C199" s="144">
        <f>C66+C75+C85+C101+C111+C121+C143+C151+C160+C181+C189+C198</f>
        <v>6531</v>
      </c>
      <c r="D199" s="162">
        <f>D66+D75+D85+D101+D111+D121+D143+D151+D160+D181+D189+D198</f>
        <v>228.41830000000002</v>
      </c>
      <c r="E199" s="162">
        <f>E66+E75+E85+E101+E111+E121+E143+E151+E160+E181+E189+E198</f>
        <v>230.59169999999997</v>
      </c>
      <c r="F199" s="162">
        <f>F66+F75+F85+F101+F111+F121+F143+F151+F160+F181+F189+F198</f>
        <v>963.74893675213673</v>
      </c>
      <c r="G199" s="254">
        <f>G66+G75+G85+G101+G111+G121+G143+G151+G160+G181+G189+G198</f>
        <v>6796.3797473058339</v>
      </c>
      <c r="H199" s="162">
        <f>H66+H75+H85+H101+H111+H121+H143+H151+H160+H181+H189+H198</f>
        <v>3.5864890003716097</v>
      </c>
      <c r="I199" s="162">
        <f>I66+I75+I85+I101+I111+I121+I143+I151+I160+I181+I189+I198</f>
        <v>321.16388550724639</v>
      </c>
      <c r="J199" s="162">
        <f>J66+J75+J85+J101+J111+J121+J143+J151+J160+J181+J189+J198</f>
        <v>586.96613898179123</v>
      </c>
      <c r="K199" s="162">
        <f>K66+K75+K85+K101+K111+K121+K143+K151+K160+K181+K189+K198</f>
        <v>121.28033017465626</v>
      </c>
      <c r="L199" s="162">
        <f>L66+L75+L85+L101+L111+L121+L143+L151+L160+L181+L189+L198</f>
        <v>1796.1303142697882</v>
      </c>
      <c r="M199" s="162">
        <f>M66+M75+M85+M101+M111+M121+M143+M151+M160+M181+M189+M198</f>
        <v>3772.239033797845</v>
      </c>
      <c r="N199" s="162">
        <f>N66+N75+N85+N101+N111+N121+N143+N151+N160+N181+N189+N198</f>
        <v>1051.2771198067633</v>
      </c>
      <c r="O199" s="162">
        <f>O66+O75+O85+O101+O111+O121+O143+O151+O160+O181+O189+O198</f>
        <v>66.904053400222963</v>
      </c>
    </row>
    <row r="200" spans="1:17" ht="15.75" x14ac:dyDescent="0.25">
      <c r="A200" s="161"/>
      <c r="B200" s="181" t="s">
        <v>128</v>
      </c>
      <c r="C200" s="180">
        <f>C199/12</f>
        <v>544.25</v>
      </c>
      <c r="D200" s="162">
        <f t="shared" ref="D200:O200" si="13">D199/12</f>
        <v>19.034858333333336</v>
      </c>
      <c r="E200" s="162">
        <f t="shared" si="13"/>
        <v>19.215974999999997</v>
      </c>
      <c r="F200" s="162">
        <f t="shared" si="13"/>
        <v>80.312411396011399</v>
      </c>
      <c r="G200" s="254">
        <f t="shared" si="13"/>
        <v>566.36497894215279</v>
      </c>
      <c r="H200" s="162">
        <f t="shared" si="13"/>
        <v>0.29887408336430082</v>
      </c>
      <c r="I200" s="162">
        <f t="shared" si="13"/>
        <v>26.763657125603867</v>
      </c>
      <c r="J200" s="162">
        <f t="shared" si="13"/>
        <v>48.913844915149269</v>
      </c>
      <c r="K200" s="162">
        <f t="shared" si="13"/>
        <v>10.106694181221355</v>
      </c>
      <c r="L200" s="162">
        <f t="shared" si="13"/>
        <v>149.67752618914901</v>
      </c>
      <c r="M200" s="162">
        <f t="shared" si="13"/>
        <v>314.3532528164871</v>
      </c>
      <c r="N200" s="162">
        <f t="shared" si="13"/>
        <v>87.606426650563606</v>
      </c>
      <c r="O200" s="162">
        <f t="shared" si="13"/>
        <v>5.5753377833519133</v>
      </c>
      <c r="P200" s="182">
        <v>0.25</v>
      </c>
    </row>
    <row r="206" spans="1:17" x14ac:dyDescent="0.25">
      <c r="Q206" s="71"/>
    </row>
  </sheetData>
  <autoFilter ref="A2:A213"/>
  <mergeCells count="24">
    <mergeCell ref="A93:O93"/>
    <mergeCell ref="A2:A56"/>
    <mergeCell ref="B20:K20"/>
    <mergeCell ref="B21:K21"/>
    <mergeCell ref="B22:K22"/>
    <mergeCell ref="B78:O78"/>
    <mergeCell ref="B59:O59"/>
    <mergeCell ref="B137:O137"/>
    <mergeCell ref="B183:O183"/>
    <mergeCell ref="B175:O175"/>
    <mergeCell ref="B153:O153"/>
    <mergeCell ref="B145:O145"/>
    <mergeCell ref="A102:O102"/>
    <mergeCell ref="B115:O115"/>
    <mergeCell ref="B191:O191"/>
    <mergeCell ref="B68:O68"/>
    <mergeCell ref="B2:O3"/>
    <mergeCell ref="B55:O55"/>
    <mergeCell ref="K56:O56"/>
    <mergeCell ref="B58:O58"/>
    <mergeCell ref="B104:O104"/>
    <mergeCell ref="A77:O77"/>
    <mergeCell ref="C94:O94"/>
    <mergeCell ref="B136:O136"/>
  </mergeCells>
  <pageMargins left="0.70866141732283472" right="0.70866141732283472" top="0" bottom="0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63"/>
  <sheetViews>
    <sheetView workbookViewId="0">
      <selection activeCell="H23" sqref="H23"/>
    </sheetView>
  </sheetViews>
  <sheetFormatPr defaultRowHeight="15" x14ac:dyDescent="0.25"/>
  <cols>
    <col min="1" max="1" width="28.7109375" style="168" customWidth="1"/>
    <col min="2" max="2" width="55" customWidth="1"/>
    <col min="3" max="3" width="11" customWidth="1"/>
    <col min="7" max="7" width="11" customWidth="1"/>
    <col min="10" max="10" width="11.28515625" customWidth="1"/>
    <col min="12" max="12" width="11" customWidth="1"/>
    <col min="13" max="13" width="12" customWidth="1"/>
    <col min="14" max="14" width="11.28515625" customWidth="1"/>
    <col min="16" max="16" width="0" hidden="1" customWidth="1"/>
    <col min="17" max="17" width="9.140625" style="70" hidden="1" customWidth="1"/>
    <col min="18" max="18" width="9.140625" style="69"/>
  </cols>
  <sheetData>
    <row r="2" spans="1:15" x14ac:dyDescent="0.25">
      <c r="A2" s="288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3" spans="1:15" x14ac:dyDescent="0.25">
      <c r="A3" s="288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</row>
    <row r="4" spans="1:15" ht="18" x14ac:dyDescent="0.25">
      <c r="A4" s="288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8" x14ac:dyDescent="0.25">
      <c r="A5" s="288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 ht="18" x14ac:dyDescent="0.25">
      <c r="A6" s="288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1:15" ht="18" x14ac:dyDescent="0.25">
      <c r="A7" s="288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1:15" ht="18" x14ac:dyDescent="0.25">
      <c r="A8" s="288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</row>
    <row r="9" spans="1:15" ht="18" x14ac:dyDescent="0.25">
      <c r="A9" s="288"/>
      <c r="M9" s="73"/>
      <c r="N9" s="73"/>
      <c r="O9" s="73"/>
    </row>
    <row r="10" spans="1:15" ht="18" x14ac:dyDescent="0.25">
      <c r="A10" s="288"/>
      <c r="M10" s="73"/>
      <c r="N10" s="73"/>
      <c r="O10" s="73"/>
    </row>
    <row r="11" spans="1:15" ht="18" x14ac:dyDescent="0.25">
      <c r="A11" s="288"/>
      <c r="M11" s="73"/>
      <c r="N11" s="73"/>
      <c r="O11" s="73"/>
    </row>
    <row r="12" spans="1:15" ht="18" x14ac:dyDescent="0.25">
      <c r="A12" s="288"/>
      <c r="B12" s="157" t="s">
        <v>116</v>
      </c>
      <c r="C12" s="53"/>
      <c r="D12" s="54"/>
      <c r="E12" s="54"/>
      <c r="H12" s="48"/>
      <c r="I12" s="55" t="s">
        <v>51</v>
      </c>
      <c r="J12" s="55"/>
      <c r="K12" s="55"/>
      <c r="M12" s="73"/>
      <c r="N12" s="73"/>
      <c r="O12" s="73"/>
    </row>
    <row r="13" spans="1:15" ht="18" x14ac:dyDescent="0.25">
      <c r="A13" s="288"/>
      <c r="B13" s="158" t="s">
        <v>117</v>
      </c>
      <c r="C13" s="53"/>
      <c r="D13" s="54"/>
      <c r="E13" s="54"/>
      <c r="H13" s="48"/>
      <c r="I13" s="55" t="s">
        <v>156</v>
      </c>
      <c r="J13" s="55"/>
      <c r="K13" s="55"/>
      <c r="M13" s="73"/>
      <c r="N13" s="73"/>
      <c r="O13" s="73"/>
    </row>
    <row r="14" spans="1:15" ht="18" x14ac:dyDescent="0.25">
      <c r="A14" s="288"/>
      <c r="B14" s="66"/>
      <c r="C14" s="56"/>
      <c r="D14" s="54"/>
      <c r="E14" s="54"/>
      <c r="H14" s="48"/>
      <c r="L14" s="54"/>
      <c r="M14" s="73"/>
      <c r="N14" s="73"/>
      <c r="O14" s="73"/>
    </row>
    <row r="15" spans="1:15" ht="18" x14ac:dyDescent="0.25">
      <c r="A15" s="288"/>
      <c r="B15" s="65" t="s">
        <v>118</v>
      </c>
      <c r="C15" s="53"/>
      <c r="D15" s="54"/>
      <c r="E15" s="54"/>
      <c r="H15" s="48"/>
      <c r="I15" s="57" t="s">
        <v>157</v>
      </c>
      <c r="J15" s="57"/>
      <c r="K15" s="57"/>
      <c r="L15" s="58"/>
      <c r="M15" s="73"/>
      <c r="N15" s="73"/>
      <c r="O15" s="73"/>
    </row>
    <row r="16" spans="1:15" ht="18" x14ac:dyDescent="0.25">
      <c r="A16" s="288"/>
      <c r="B16" s="53"/>
      <c r="C16" s="53"/>
      <c r="D16" s="54"/>
      <c r="E16" s="54"/>
      <c r="F16" s="54"/>
      <c r="G16" s="54"/>
      <c r="H16" s="54"/>
      <c r="I16" s="54"/>
      <c r="J16" s="59"/>
      <c r="K16" s="60"/>
      <c r="L16" s="58"/>
      <c r="M16" s="73"/>
      <c r="N16" s="73"/>
      <c r="O16" s="73"/>
    </row>
    <row r="17" spans="1:15" ht="18" x14ac:dyDescent="0.25">
      <c r="A17" s="288"/>
      <c r="B17" s="61"/>
      <c r="C17" s="52"/>
      <c r="D17" s="54"/>
      <c r="E17" s="54"/>
      <c r="F17" s="54"/>
      <c r="G17" s="54"/>
      <c r="H17" s="48"/>
      <c r="M17" s="73"/>
      <c r="N17" s="73"/>
      <c r="O17" s="73"/>
    </row>
    <row r="18" spans="1:15" ht="18" x14ac:dyDescent="0.25">
      <c r="A18" s="288"/>
      <c r="B18" s="52"/>
      <c r="C18" s="54"/>
      <c r="D18" s="54"/>
      <c r="E18" s="54"/>
      <c r="F18" s="54"/>
      <c r="G18" s="54"/>
      <c r="H18" s="54"/>
      <c r="I18" s="54"/>
      <c r="J18" s="59"/>
      <c r="K18" s="59"/>
      <c r="L18" s="62"/>
      <c r="M18" s="73"/>
      <c r="N18" s="73"/>
      <c r="O18" s="73"/>
    </row>
    <row r="19" spans="1:15" ht="18" x14ac:dyDescent="0.25">
      <c r="A19" s="288"/>
      <c r="B19" s="52"/>
      <c r="C19" s="54"/>
      <c r="D19" s="54"/>
      <c r="E19" s="54"/>
      <c r="F19" s="54"/>
      <c r="G19" s="54"/>
      <c r="H19" s="54"/>
      <c r="I19" s="54"/>
      <c r="J19" s="59"/>
      <c r="K19" s="59"/>
      <c r="L19" s="62"/>
      <c r="M19" s="73"/>
      <c r="N19" s="73"/>
      <c r="O19" s="73"/>
    </row>
    <row r="20" spans="1:15" ht="34.5" x14ac:dyDescent="0.25">
      <c r="A20" s="288"/>
      <c r="B20" s="289" t="s">
        <v>49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73"/>
      <c r="N20" s="73"/>
      <c r="O20" s="73"/>
    </row>
    <row r="21" spans="1:15" ht="18.75" x14ac:dyDescent="0.25">
      <c r="A21" s="288"/>
      <c r="B21" s="292" t="s">
        <v>232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73"/>
      <c r="N21" s="73"/>
      <c r="O21" s="73"/>
    </row>
    <row r="22" spans="1:15" ht="18.75" x14ac:dyDescent="0.25">
      <c r="A22" s="288"/>
      <c r="B22" s="292" t="s">
        <v>52</v>
      </c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73"/>
      <c r="N22" s="73"/>
      <c r="O22" s="73"/>
    </row>
    <row r="23" spans="1:15" ht="18.75" x14ac:dyDescent="0.3">
      <c r="A23" s="288"/>
      <c r="B23" s="67"/>
      <c r="C23" s="67"/>
      <c r="D23" s="67"/>
      <c r="E23" s="67"/>
      <c r="F23" s="67"/>
      <c r="G23" s="67"/>
      <c r="H23" s="67"/>
      <c r="I23" s="67"/>
      <c r="J23" s="67"/>
      <c r="K23" s="67"/>
      <c r="M23" s="73"/>
      <c r="N23" s="73"/>
      <c r="O23" s="73"/>
    </row>
    <row r="24" spans="1:15" ht="18" x14ac:dyDescent="0.25">
      <c r="A24" s="288"/>
      <c r="M24" s="73"/>
      <c r="N24" s="73"/>
      <c r="O24" s="73"/>
    </row>
    <row r="25" spans="1:15" ht="18" x14ac:dyDescent="0.25">
      <c r="A25" s="288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</row>
    <row r="26" spans="1:15" ht="18" x14ac:dyDescent="0.25">
      <c r="A26" s="288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</row>
    <row r="27" spans="1:15" ht="18" x14ac:dyDescent="0.25">
      <c r="A27" s="288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</row>
    <row r="28" spans="1:15" ht="18" x14ac:dyDescent="0.25">
      <c r="A28" s="288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</row>
    <row r="29" spans="1:15" ht="18" x14ac:dyDescent="0.25">
      <c r="A29" s="288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</row>
    <row r="30" spans="1:15" ht="18" x14ac:dyDescent="0.25">
      <c r="A30" s="288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</row>
    <row r="31" spans="1:15" ht="18" x14ac:dyDescent="0.25">
      <c r="A31" s="288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</row>
    <row r="32" spans="1:15" ht="18" x14ac:dyDescent="0.25">
      <c r="A32" s="288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</row>
    <row r="33" spans="1:15" ht="18" x14ac:dyDescent="0.25">
      <c r="A33" s="288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</row>
    <row r="34" spans="1:15" ht="18" x14ac:dyDescent="0.25">
      <c r="A34" s="288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</row>
    <row r="35" spans="1:15" ht="18" x14ac:dyDescent="0.25">
      <c r="A35" s="288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</row>
    <row r="36" spans="1:15" ht="18" x14ac:dyDescent="0.25">
      <c r="A36" s="288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</row>
    <row r="37" spans="1:15" ht="18" x14ac:dyDescent="0.25">
      <c r="A37" s="288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</row>
    <row r="38" spans="1:15" ht="18" x14ac:dyDescent="0.25">
      <c r="A38" s="288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</row>
    <row r="39" spans="1:15" ht="18" x14ac:dyDescent="0.25">
      <c r="A39" s="288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</row>
    <row r="40" spans="1:15" ht="18" x14ac:dyDescent="0.25">
      <c r="A40" s="288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</row>
    <row r="41" spans="1:15" ht="18" x14ac:dyDescent="0.25">
      <c r="A41" s="288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</row>
    <row r="42" spans="1:15" ht="18" x14ac:dyDescent="0.25">
      <c r="A42" s="288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</row>
    <row r="43" spans="1:15" ht="18" x14ac:dyDescent="0.25">
      <c r="A43" s="288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</row>
    <row r="44" spans="1:15" ht="18" x14ac:dyDescent="0.25">
      <c r="A44" s="288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</row>
    <row r="45" spans="1:15" ht="18" x14ac:dyDescent="0.25">
      <c r="A45" s="288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</row>
    <row r="46" spans="1:15" ht="18" x14ac:dyDescent="0.25">
      <c r="A46" s="288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</row>
    <row r="47" spans="1:15" ht="18" x14ac:dyDescent="0.25">
      <c r="A47" s="288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</row>
    <row r="48" spans="1:15" ht="18" x14ac:dyDescent="0.25">
      <c r="A48" s="288"/>
      <c r="B48" s="277" t="s">
        <v>48</v>
      </c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7" x14ac:dyDescent="0.25">
      <c r="A49" s="288"/>
      <c r="B49" s="293" t="s">
        <v>134</v>
      </c>
      <c r="C49" s="293"/>
      <c r="D49" s="293"/>
      <c r="E49" s="293"/>
      <c r="F49" s="293"/>
      <c r="G49" s="293"/>
      <c r="H49" s="293"/>
      <c r="I49" s="293"/>
      <c r="J49" s="293"/>
      <c r="K49" s="293"/>
      <c r="L49" s="293"/>
      <c r="M49" s="293"/>
      <c r="N49" s="293"/>
      <c r="O49" s="293"/>
    </row>
    <row r="50" spans="1:17" x14ac:dyDescent="0.25">
      <c r="A50" s="288"/>
    </row>
    <row r="51" spans="1:17" ht="25.5" x14ac:dyDescent="0.25">
      <c r="A51" s="6" t="s">
        <v>24</v>
      </c>
      <c r="B51" s="14" t="s">
        <v>0</v>
      </c>
      <c r="C51" s="14" t="s">
        <v>26</v>
      </c>
      <c r="D51" s="15" t="s">
        <v>1</v>
      </c>
      <c r="E51" s="15" t="s">
        <v>2</v>
      </c>
      <c r="F51" s="15" t="s">
        <v>3</v>
      </c>
      <c r="G51" s="15" t="s">
        <v>4</v>
      </c>
      <c r="H51" s="15" t="s">
        <v>5</v>
      </c>
      <c r="I51" s="15" t="s">
        <v>6</v>
      </c>
      <c r="J51" s="15" t="s">
        <v>7</v>
      </c>
      <c r="K51" s="15" t="s">
        <v>8</v>
      </c>
      <c r="L51" s="15" t="s">
        <v>9</v>
      </c>
      <c r="M51" s="15" t="s">
        <v>10</v>
      </c>
      <c r="N51" s="15" t="s">
        <v>11</v>
      </c>
      <c r="O51" s="15" t="s">
        <v>12</v>
      </c>
    </row>
    <row r="52" spans="1:17" ht="15.75" x14ac:dyDescent="0.25">
      <c r="A52" s="93"/>
      <c r="B52" s="276" t="s">
        <v>25</v>
      </c>
      <c r="C52" s="276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7" ht="15.75" x14ac:dyDescent="0.25">
      <c r="A53" s="22"/>
      <c r="B53" s="276" t="s">
        <v>14</v>
      </c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7" ht="36.75" x14ac:dyDescent="0.25">
      <c r="A54" s="4" t="s">
        <v>220</v>
      </c>
      <c r="B54" s="7" t="s">
        <v>169</v>
      </c>
      <c r="C54" s="2">
        <v>100</v>
      </c>
      <c r="D54" s="36">
        <v>10.07</v>
      </c>
      <c r="E54" s="36">
        <v>12.84</v>
      </c>
      <c r="F54" s="36">
        <v>0.36</v>
      </c>
      <c r="G54" s="36">
        <v>201.12</v>
      </c>
      <c r="H54" s="36">
        <v>0.15217391304347827</v>
      </c>
      <c r="I54" s="36">
        <v>0.21739130434782608</v>
      </c>
      <c r="J54" s="36">
        <v>3.0434782608695623</v>
      </c>
      <c r="K54" s="36">
        <v>2.5217391304347823</v>
      </c>
      <c r="L54" s="36">
        <v>14.978260869565219</v>
      </c>
      <c r="M54" s="36">
        <v>116.21739130434783</v>
      </c>
      <c r="N54" s="36">
        <v>17.869565217391308</v>
      </c>
      <c r="O54" s="36">
        <v>1.8913043478260869</v>
      </c>
    </row>
    <row r="55" spans="1:17" ht="36.75" x14ac:dyDescent="0.25">
      <c r="A55" s="4" t="s">
        <v>42</v>
      </c>
      <c r="B55" s="7" t="s">
        <v>60</v>
      </c>
      <c r="C55" s="2" t="s">
        <v>99</v>
      </c>
      <c r="D55" s="36">
        <v>5.1040000000000001</v>
      </c>
      <c r="E55" s="36">
        <v>3.0780000000000003</v>
      </c>
      <c r="F55" s="36">
        <v>31.962000000000003</v>
      </c>
      <c r="G55" s="36">
        <v>176.1</v>
      </c>
      <c r="H55" s="36">
        <v>5.6999999999999995E-2</v>
      </c>
      <c r="I55" s="36">
        <v>0</v>
      </c>
      <c r="J55" s="36">
        <v>12</v>
      </c>
      <c r="K55" s="36">
        <v>0.8025000000000001</v>
      </c>
      <c r="L55" s="36">
        <v>11.911499999999998</v>
      </c>
      <c r="M55" s="36">
        <v>38.067749999999997</v>
      </c>
      <c r="N55" s="36">
        <v>8.6189999999999998</v>
      </c>
      <c r="O55" s="36">
        <v>0.85799999999999998</v>
      </c>
    </row>
    <row r="56" spans="1:17" ht="36.75" x14ac:dyDescent="0.25">
      <c r="A56" s="4" t="s">
        <v>120</v>
      </c>
      <c r="B56" s="7" t="s">
        <v>119</v>
      </c>
      <c r="C56" s="2">
        <v>200</v>
      </c>
      <c r="D56" s="36">
        <v>0.66200000000000003</v>
      </c>
      <c r="E56" s="36">
        <v>9.0000000000000011E-2</v>
      </c>
      <c r="F56" s="36">
        <v>22.03</v>
      </c>
      <c r="G56" s="36">
        <v>92.9</v>
      </c>
      <c r="H56" s="36">
        <v>1.6E-2</v>
      </c>
      <c r="I56" s="36">
        <v>0.72599999999999998</v>
      </c>
      <c r="J56" s="36">
        <v>0</v>
      </c>
      <c r="K56" s="36">
        <v>0.50800000000000001</v>
      </c>
      <c r="L56" s="36">
        <v>32.480000000000004</v>
      </c>
      <c r="M56" s="36">
        <v>23.44</v>
      </c>
      <c r="N56" s="36">
        <v>17.46</v>
      </c>
      <c r="O56" s="36">
        <v>0.69800000000000006</v>
      </c>
    </row>
    <row r="57" spans="1:17" ht="36.75" x14ac:dyDescent="0.25">
      <c r="A57" s="4" t="s">
        <v>36</v>
      </c>
      <c r="B57" s="7" t="s">
        <v>29</v>
      </c>
      <c r="C57" s="1">
        <v>25</v>
      </c>
      <c r="D57" s="36">
        <v>1.54</v>
      </c>
      <c r="E57" s="36">
        <v>0.19999999999999998</v>
      </c>
      <c r="F57" s="36">
        <v>12.299999999999999</v>
      </c>
      <c r="G57" s="36">
        <v>58.75</v>
      </c>
      <c r="H57" s="36">
        <v>2.7500000000000004E-2</v>
      </c>
      <c r="I57" s="36">
        <v>0</v>
      </c>
      <c r="J57" s="36">
        <v>0</v>
      </c>
      <c r="K57" s="36">
        <v>0.27500000000000002</v>
      </c>
      <c r="L57" s="36">
        <v>5</v>
      </c>
      <c r="M57" s="36">
        <v>16.25</v>
      </c>
      <c r="N57" s="36">
        <v>3.4999999999999996</v>
      </c>
      <c r="O57" s="36">
        <v>0.27500000000000002</v>
      </c>
    </row>
    <row r="58" spans="1:17" ht="36" x14ac:dyDescent="0.25">
      <c r="A58" s="50" t="s">
        <v>35</v>
      </c>
      <c r="B58" s="7" t="s">
        <v>30</v>
      </c>
      <c r="C58" s="1">
        <v>20</v>
      </c>
      <c r="D58" s="36">
        <v>1.32</v>
      </c>
      <c r="E58" s="36">
        <v>0.53999999999999992</v>
      </c>
      <c r="F58" s="36">
        <v>17.82</v>
      </c>
      <c r="G58" s="36">
        <v>89.09999999999998</v>
      </c>
      <c r="H58" s="36">
        <v>7.6499999999999999E-2</v>
      </c>
      <c r="I58" s="36">
        <v>0</v>
      </c>
      <c r="J58" s="36">
        <v>0</v>
      </c>
      <c r="K58" s="36">
        <v>0.62999999999999989</v>
      </c>
      <c r="L58" s="36">
        <v>13.050000000000002</v>
      </c>
      <c r="M58" s="36">
        <v>67.5</v>
      </c>
      <c r="N58" s="36">
        <v>21.15</v>
      </c>
      <c r="O58" s="36">
        <v>1.7550000000000001</v>
      </c>
    </row>
    <row r="59" spans="1:17" ht="15.75" x14ac:dyDescent="0.25">
      <c r="A59" s="21"/>
      <c r="B59" s="19" t="s">
        <v>15</v>
      </c>
      <c r="C59" s="20">
        <v>498</v>
      </c>
      <c r="D59" s="25">
        <f t="shared" ref="D59:O59" si="0">SUM(D54:D58)</f>
        <v>18.696000000000002</v>
      </c>
      <c r="E59" s="25">
        <f t="shared" si="0"/>
        <v>16.747999999999998</v>
      </c>
      <c r="F59" s="25">
        <f t="shared" si="0"/>
        <v>84.472000000000008</v>
      </c>
      <c r="G59" s="25">
        <f t="shared" si="0"/>
        <v>617.97</v>
      </c>
      <c r="H59" s="25">
        <f t="shared" si="0"/>
        <v>0.32917391304347832</v>
      </c>
      <c r="I59" s="25">
        <f t="shared" si="0"/>
        <v>0.94339130434782603</v>
      </c>
      <c r="J59" s="25">
        <f t="shared" si="0"/>
        <v>15.043478260869563</v>
      </c>
      <c r="K59" s="25">
        <f t="shared" si="0"/>
        <v>4.7372391304347827</v>
      </c>
      <c r="L59" s="25">
        <f t="shared" si="0"/>
        <v>77.419760869565224</v>
      </c>
      <c r="M59" s="25">
        <f t="shared" si="0"/>
        <v>261.47514130434786</v>
      </c>
      <c r="N59" s="25">
        <f t="shared" si="0"/>
        <v>68.598565217391297</v>
      </c>
      <c r="O59" s="25">
        <f t="shared" si="0"/>
        <v>5.4773043478260872</v>
      </c>
      <c r="P59" s="25">
        <f>P54+P55+P56+P57+P58</f>
        <v>0</v>
      </c>
      <c r="Q59" s="25">
        <f>Q54+Q55+Q56+Q57+Q58</f>
        <v>0</v>
      </c>
    </row>
    <row r="60" spans="1:17" ht="15.75" x14ac:dyDescent="0.25">
      <c r="A60" s="195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</row>
    <row r="61" spans="1:17" ht="15.75" x14ac:dyDescent="0.25">
      <c r="A61" s="93"/>
      <c r="B61" s="276" t="s">
        <v>16</v>
      </c>
      <c r="C61" s="276"/>
      <c r="D61" s="276"/>
      <c r="E61" s="276"/>
      <c r="F61" s="276"/>
      <c r="G61" s="276"/>
      <c r="H61" s="276"/>
      <c r="I61" s="276"/>
      <c r="J61" s="276"/>
      <c r="K61" s="276"/>
      <c r="L61" s="276"/>
      <c r="M61" s="276"/>
      <c r="N61" s="276"/>
      <c r="O61" s="276"/>
    </row>
    <row r="62" spans="1:17" x14ac:dyDescent="0.25">
      <c r="A62" s="50" t="s">
        <v>69</v>
      </c>
      <c r="B62" s="7" t="s">
        <v>171</v>
      </c>
      <c r="C62" s="3" t="s">
        <v>23</v>
      </c>
      <c r="D62" s="36">
        <v>15.94</v>
      </c>
      <c r="E62" s="36">
        <v>8.83</v>
      </c>
      <c r="F62" s="36">
        <v>3.4</v>
      </c>
      <c r="G62" s="36">
        <v>154.38999999999999</v>
      </c>
      <c r="H62" s="36">
        <v>7.8E-2</v>
      </c>
      <c r="I62" s="36">
        <v>3.97</v>
      </c>
      <c r="J62" s="81">
        <v>28.4</v>
      </c>
      <c r="K62" s="36">
        <v>3.1970000000000001</v>
      </c>
      <c r="L62" s="36">
        <v>17.166</v>
      </c>
      <c r="M62" s="36">
        <v>122.746</v>
      </c>
      <c r="N62" s="36">
        <v>18.274000000000001</v>
      </c>
      <c r="O62" s="36">
        <v>1.137</v>
      </c>
    </row>
    <row r="63" spans="1:17" ht="36.75" x14ac:dyDescent="0.25">
      <c r="A63" s="4" t="s">
        <v>39</v>
      </c>
      <c r="B63" s="7" t="s">
        <v>37</v>
      </c>
      <c r="C63" s="2">
        <v>150</v>
      </c>
      <c r="D63" s="36">
        <v>4.57</v>
      </c>
      <c r="E63" s="36">
        <v>3.29</v>
      </c>
      <c r="F63" s="36">
        <v>27.72</v>
      </c>
      <c r="G63" s="36">
        <v>174</v>
      </c>
      <c r="H63" s="36">
        <v>0.21</v>
      </c>
      <c r="I63" s="36">
        <v>0</v>
      </c>
      <c r="J63" s="36">
        <v>0</v>
      </c>
      <c r="K63" s="36">
        <v>0.4</v>
      </c>
      <c r="L63" s="36">
        <v>23.990000000000002</v>
      </c>
      <c r="M63" s="36">
        <v>207.35</v>
      </c>
      <c r="N63" s="36">
        <v>140.52000000000001</v>
      </c>
      <c r="O63" s="36">
        <v>4.7100000000000009</v>
      </c>
    </row>
    <row r="64" spans="1:17" ht="36" x14ac:dyDescent="0.25">
      <c r="A64" s="50" t="s">
        <v>43</v>
      </c>
      <c r="B64" s="7" t="s">
        <v>33</v>
      </c>
      <c r="C64" s="1" t="s">
        <v>64</v>
      </c>
      <c r="D64" s="36">
        <v>0.13</v>
      </c>
      <c r="E64" s="36">
        <v>0.02</v>
      </c>
      <c r="F64" s="36">
        <v>10.199999999999999</v>
      </c>
      <c r="G64" s="36">
        <v>42</v>
      </c>
      <c r="H64" s="36"/>
      <c r="I64" s="36">
        <v>2.83</v>
      </c>
      <c r="J64" s="36"/>
      <c r="K64" s="36">
        <v>0.01</v>
      </c>
      <c r="L64" s="36">
        <v>14.05</v>
      </c>
      <c r="M64" s="36">
        <v>4.4000000000000004</v>
      </c>
      <c r="N64" s="36">
        <v>2.4</v>
      </c>
      <c r="O64" s="36">
        <v>0.34</v>
      </c>
    </row>
    <row r="65" spans="1:17" ht="36" x14ac:dyDescent="0.25">
      <c r="A65" s="50" t="s">
        <v>36</v>
      </c>
      <c r="B65" s="7" t="s">
        <v>29</v>
      </c>
      <c r="C65" s="1">
        <v>20</v>
      </c>
      <c r="D65" s="10">
        <v>1.5199999999999998</v>
      </c>
      <c r="E65" s="10">
        <v>0.15999999999999998</v>
      </c>
      <c r="F65" s="10">
        <v>9.8399999999999981</v>
      </c>
      <c r="G65" s="12">
        <v>47</v>
      </c>
      <c r="H65" s="10">
        <v>2.2000000000000002E-2</v>
      </c>
      <c r="I65" s="11">
        <v>0</v>
      </c>
      <c r="J65" s="11">
        <v>0</v>
      </c>
      <c r="K65" s="10">
        <v>0.22</v>
      </c>
      <c r="L65" s="10">
        <v>4</v>
      </c>
      <c r="M65" s="10">
        <v>13</v>
      </c>
      <c r="N65" s="10">
        <v>2.7999999999999994</v>
      </c>
      <c r="O65" s="10">
        <v>0.22</v>
      </c>
    </row>
    <row r="66" spans="1:17" ht="36" x14ac:dyDescent="0.25">
      <c r="A66" s="50" t="s">
        <v>35</v>
      </c>
      <c r="B66" s="7" t="s">
        <v>30</v>
      </c>
      <c r="C66" s="1">
        <v>20</v>
      </c>
      <c r="D66" s="36">
        <v>1.32</v>
      </c>
      <c r="E66" s="36">
        <v>0.53999999999999992</v>
      </c>
      <c r="F66" s="36">
        <v>17.82</v>
      </c>
      <c r="G66" s="36">
        <v>89.09999999999998</v>
      </c>
      <c r="H66" s="36">
        <v>7.6499999999999999E-2</v>
      </c>
      <c r="I66" s="36">
        <v>0</v>
      </c>
      <c r="J66" s="36">
        <v>0</v>
      </c>
      <c r="K66" s="36">
        <v>0.62999999999999989</v>
      </c>
      <c r="L66" s="36">
        <v>13.050000000000002</v>
      </c>
      <c r="M66" s="36">
        <v>67.5</v>
      </c>
      <c r="N66" s="36">
        <v>21.15</v>
      </c>
      <c r="O66" s="36">
        <v>1.7550000000000001</v>
      </c>
    </row>
    <row r="67" spans="1:17" ht="15.75" x14ac:dyDescent="0.25">
      <c r="A67" s="21"/>
      <c r="B67" s="19" t="s">
        <v>15</v>
      </c>
      <c r="C67" s="20">
        <v>490</v>
      </c>
      <c r="D67" s="241">
        <f>D66+D65+D64+D63+D62</f>
        <v>23.48</v>
      </c>
      <c r="E67" s="241">
        <f t="shared" ref="E67:O67" si="1">E66+E65+E64+E63+E62</f>
        <v>12.84</v>
      </c>
      <c r="F67" s="241">
        <f t="shared" si="1"/>
        <v>68.98</v>
      </c>
      <c r="G67" s="241">
        <f t="shared" si="1"/>
        <v>506.48999999999995</v>
      </c>
      <c r="H67" s="241">
        <f t="shared" si="1"/>
        <v>0.38650000000000001</v>
      </c>
      <c r="I67" s="241">
        <f t="shared" si="1"/>
        <v>6.8000000000000007</v>
      </c>
      <c r="J67" s="241">
        <f t="shared" si="1"/>
        <v>28.4</v>
      </c>
      <c r="K67" s="241">
        <f t="shared" si="1"/>
        <v>4.4569999999999999</v>
      </c>
      <c r="L67" s="241">
        <f t="shared" si="1"/>
        <v>72.256</v>
      </c>
      <c r="M67" s="241">
        <f t="shared" si="1"/>
        <v>414.99599999999998</v>
      </c>
      <c r="N67" s="241">
        <f t="shared" si="1"/>
        <v>185.14400000000001</v>
      </c>
      <c r="O67" s="241">
        <f t="shared" si="1"/>
        <v>8.1620000000000008</v>
      </c>
      <c r="P67" s="25">
        <f>P66+P65+P64+P63+P62</f>
        <v>0</v>
      </c>
      <c r="Q67" s="25">
        <f>Q66+Q65+Q64+Q63+Q62</f>
        <v>0</v>
      </c>
    </row>
    <row r="68" spans="1:17" ht="15.75" customHeight="1" x14ac:dyDescent="0.25">
      <c r="A68" s="210"/>
      <c r="B68" s="210"/>
      <c r="C68" s="210"/>
      <c r="D68" s="210"/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</row>
    <row r="69" spans="1:17" ht="15.75" x14ac:dyDescent="0.25">
      <c r="A69" s="93"/>
      <c r="B69" s="276" t="s">
        <v>17</v>
      </c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</row>
    <row r="70" spans="1:17" ht="36" customHeight="1" x14ac:dyDescent="0.25">
      <c r="A70" s="227" t="s">
        <v>56</v>
      </c>
      <c r="B70" s="234" t="s">
        <v>170</v>
      </c>
      <c r="C70" s="3" t="s">
        <v>176</v>
      </c>
      <c r="D70" s="36">
        <v>9.2632000000000012</v>
      </c>
      <c r="E70" s="38">
        <v>7.5828000000000007</v>
      </c>
      <c r="F70" s="38">
        <v>13.105600000000001</v>
      </c>
      <c r="G70" s="36">
        <v>157.96</v>
      </c>
      <c r="H70" s="36">
        <v>0.1116</v>
      </c>
      <c r="I70" s="36">
        <v>1.3984000000000001</v>
      </c>
      <c r="J70" s="36">
        <v>23.54</v>
      </c>
      <c r="K70" s="36">
        <v>34.301200000000009</v>
      </c>
      <c r="L70" s="36">
        <v>38.134</v>
      </c>
      <c r="M70" s="36">
        <v>53.195999999999998</v>
      </c>
      <c r="N70" s="36">
        <v>18.492000000000001</v>
      </c>
      <c r="O70" s="36">
        <v>2.0516000000000001</v>
      </c>
    </row>
    <row r="71" spans="1:17" ht="36.75" x14ac:dyDescent="0.25">
      <c r="A71" s="4" t="s">
        <v>70</v>
      </c>
      <c r="B71" s="7" t="s">
        <v>173</v>
      </c>
      <c r="C71" s="2">
        <v>150</v>
      </c>
      <c r="D71" s="36">
        <v>3.7</v>
      </c>
      <c r="E71" s="36">
        <v>0.52000000000000046</v>
      </c>
      <c r="F71" s="36">
        <v>39.159999999999997</v>
      </c>
      <c r="G71" s="36">
        <v>176</v>
      </c>
      <c r="H71" s="36">
        <v>2.5499999999999998E-2</v>
      </c>
      <c r="I71" s="36">
        <v>0</v>
      </c>
      <c r="J71" s="36">
        <v>0</v>
      </c>
      <c r="K71" s="36">
        <v>0.28000000000000003</v>
      </c>
      <c r="L71" s="36">
        <v>1.3699999999999999</v>
      </c>
      <c r="M71" s="36">
        <v>60.95</v>
      </c>
      <c r="N71" s="36">
        <v>16.335000000000001</v>
      </c>
      <c r="O71" s="36">
        <v>0.53</v>
      </c>
    </row>
    <row r="72" spans="1:17" ht="36.75" x14ac:dyDescent="0.25">
      <c r="A72" s="4" t="s">
        <v>38</v>
      </c>
      <c r="B72" s="7" t="s">
        <v>28</v>
      </c>
      <c r="C72" s="2" t="s">
        <v>63</v>
      </c>
      <c r="D72" s="36">
        <v>7.0000000000000007E-2</v>
      </c>
      <c r="E72" s="36">
        <v>0.02</v>
      </c>
      <c r="F72" s="36">
        <v>10</v>
      </c>
      <c r="G72" s="36">
        <v>40</v>
      </c>
      <c r="H72" s="36"/>
      <c r="I72" s="36">
        <v>0.03</v>
      </c>
      <c r="J72" s="36"/>
      <c r="K72" s="36"/>
      <c r="L72" s="36">
        <v>10.95</v>
      </c>
      <c r="M72" s="36">
        <v>2.8</v>
      </c>
      <c r="N72" s="36">
        <v>1.4</v>
      </c>
      <c r="O72" s="36">
        <v>0.26</v>
      </c>
    </row>
    <row r="73" spans="1:17" ht="36.75" x14ac:dyDescent="0.25">
      <c r="A73" s="4" t="s">
        <v>36</v>
      </c>
      <c r="B73" s="7" t="s">
        <v>29</v>
      </c>
      <c r="C73" s="2">
        <v>20</v>
      </c>
      <c r="D73" s="36">
        <v>1.5199999999999998</v>
      </c>
      <c r="E73" s="36">
        <v>0.15999999999999998</v>
      </c>
      <c r="F73" s="36">
        <v>9.8399999999999981</v>
      </c>
      <c r="G73" s="36">
        <v>47</v>
      </c>
      <c r="H73" s="36">
        <v>2.2000000000000002E-2</v>
      </c>
      <c r="I73" s="36">
        <v>0</v>
      </c>
      <c r="J73" s="36">
        <v>0</v>
      </c>
      <c r="K73" s="36">
        <v>0.22</v>
      </c>
      <c r="L73" s="36">
        <v>4</v>
      </c>
      <c r="M73" s="36">
        <v>13</v>
      </c>
      <c r="N73" s="36">
        <v>2.7999999999999994</v>
      </c>
      <c r="O73" s="36">
        <v>0.22</v>
      </c>
    </row>
    <row r="74" spans="1:17" ht="36" x14ac:dyDescent="0.25">
      <c r="A74" s="50" t="s">
        <v>35</v>
      </c>
      <c r="B74" s="7" t="s">
        <v>30</v>
      </c>
      <c r="C74" s="1">
        <v>20</v>
      </c>
      <c r="D74" s="36">
        <v>1.32</v>
      </c>
      <c r="E74" s="36">
        <v>0.53999999999999992</v>
      </c>
      <c r="F74" s="36">
        <v>17.82</v>
      </c>
      <c r="G74" s="36">
        <v>89.09999999999998</v>
      </c>
      <c r="H74" s="36">
        <v>7.6499999999999999E-2</v>
      </c>
      <c r="I74" s="36">
        <v>0</v>
      </c>
      <c r="J74" s="36">
        <v>0</v>
      </c>
      <c r="K74" s="36">
        <v>0.62999999999999989</v>
      </c>
      <c r="L74" s="36">
        <v>13.050000000000002</v>
      </c>
      <c r="M74" s="36">
        <v>67.5</v>
      </c>
      <c r="N74" s="36">
        <v>21.15</v>
      </c>
      <c r="O74" s="36">
        <v>1.7550000000000001</v>
      </c>
    </row>
    <row r="75" spans="1:17" ht="15.75" x14ac:dyDescent="0.25">
      <c r="A75" s="21"/>
      <c r="B75" s="19" t="s">
        <v>15</v>
      </c>
      <c r="C75" s="20">
        <v>480</v>
      </c>
      <c r="D75" s="25">
        <f t="shared" ref="D75:Q75" si="2">SUM(D70:D74)</f>
        <v>15.873200000000001</v>
      </c>
      <c r="E75" s="25">
        <f t="shared" si="2"/>
        <v>8.8228000000000009</v>
      </c>
      <c r="F75" s="25">
        <f t="shared" si="2"/>
        <v>89.925600000000003</v>
      </c>
      <c r="G75" s="25">
        <f t="shared" si="2"/>
        <v>510.06</v>
      </c>
      <c r="H75" s="25">
        <f t="shared" si="2"/>
        <v>0.23559999999999998</v>
      </c>
      <c r="I75" s="25">
        <f t="shared" si="2"/>
        <v>1.4284000000000001</v>
      </c>
      <c r="J75" s="25">
        <f t="shared" si="2"/>
        <v>23.54</v>
      </c>
      <c r="K75" s="25">
        <f t="shared" si="2"/>
        <v>35.431200000000011</v>
      </c>
      <c r="L75" s="25">
        <f t="shared" si="2"/>
        <v>67.503999999999991</v>
      </c>
      <c r="M75" s="25">
        <f t="shared" si="2"/>
        <v>197.446</v>
      </c>
      <c r="N75" s="25">
        <f t="shared" si="2"/>
        <v>60.176999999999992</v>
      </c>
      <c r="O75" s="25">
        <f t="shared" si="2"/>
        <v>4.8166000000000002</v>
      </c>
      <c r="P75" s="25">
        <f t="shared" si="2"/>
        <v>0</v>
      </c>
      <c r="Q75" s="25">
        <f t="shared" si="2"/>
        <v>0</v>
      </c>
    </row>
    <row r="76" spans="1:17" ht="15.75" x14ac:dyDescent="0.25">
      <c r="A76" s="30"/>
      <c r="B76" s="31"/>
      <c r="C76" s="32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</row>
    <row r="77" spans="1:17" ht="15.75" x14ac:dyDescent="0.25">
      <c r="A77" s="93"/>
      <c r="B77" s="40" t="s">
        <v>19</v>
      </c>
      <c r="C77" s="282"/>
      <c r="D77" s="283"/>
      <c r="E77" s="283"/>
      <c r="F77" s="283"/>
      <c r="G77" s="283"/>
      <c r="H77" s="283"/>
      <c r="I77" s="283"/>
      <c r="J77" s="283"/>
      <c r="K77" s="283"/>
      <c r="L77" s="283"/>
      <c r="M77" s="283"/>
      <c r="N77" s="283"/>
      <c r="O77" s="284"/>
    </row>
    <row r="78" spans="1:17" ht="39" x14ac:dyDescent="0.25">
      <c r="A78" s="80" t="s">
        <v>155</v>
      </c>
      <c r="B78" s="178" t="s">
        <v>189</v>
      </c>
      <c r="C78" s="137">
        <v>100</v>
      </c>
      <c r="D78" s="232">
        <v>1.3120000000000001</v>
      </c>
      <c r="E78" s="232">
        <v>3.2490000000000001</v>
      </c>
      <c r="F78" s="232">
        <v>6.4659999999999984</v>
      </c>
      <c r="G78" s="232">
        <v>60.4</v>
      </c>
      <c r="H78" s="232">
        <v>2.2000000000000002E-2</v>
      </c>
      <c r="I78" s="232">
        <v>17.097999999999999</v>
      </c>
      <c r="J78" s="232">
        <v>0</v>
      </c>
      <c r="K78" s="232">
        <v>8.3899999999999988</v>
      </c>
      <c r="L78" s="232">
        <v>24.971</v>
      </c>
      <c r="M78" s="232">
        <v>28.306999999999999</v>
      </c>
      <c r="N78" s="232">
        <v>15.090999999999999</v>
      </c>
      <c r="O78" s="232">
        <v>0.46600000000000003</v>
      </c>
    </row>
    <row r="79" spans="1:17" ht="36.75" x14ac:dyDescent="0.25">
      <c r="A79" s="4" t="s">
        <v>101</v>
      </c>
      <c r="B79" s="231" t="s">
        <v>102</v>
      </c>
      <c r="C79" s="3" t="s">
        <v>23</v>
      </c>
      <c r="D79" s="36">
        <v>9.15</v>
      </c>
      <c r="E79" s="38">
        <v>5.62</v>
      </c>
      <c r="F79" s="38">
        <v>7.8</v>
      </c>
      <c r="G79" s="36">
        <v>105</v>
      </c>
      <c r="H79" s="36">
        <v>0.05</v>
      </c>
      <c r="I79" s="38">
        <v>3.73</v>
      </c>
      <c r="J79" s="38">
        <v>5.82</v>
      </c>
      <c r="K79" s="38">
        <v>2.52</v>
      </c>
      <c r="L79" s="36">
        <v>39.07</v>
      </c>
      <c r="M79" s="36">
        <v>162.19</v>
      </c>
      <c r="N79" s="36">
        <v>48.53</v>
      </c>
      <c r="O79" s="36">
        <v>0.85</v>
      </c>
    </row>
    <row r="80" spans="1:17" ht="36.75" x14ac:dyDescent="0.25">
      <c r="A80" s="4" t="s">
        <v>41</v>
      </c>
      <c r="B80" s="7" t="s">
        <v>195</v>
      </c>
      <c r="C80" s="2">
        <v>150</v>
      </c>
      <c r="D80" s="36">
        <v>3.0600479041916167</v>
      </c>
      <c r="E80" s="38">
        <v>4.8088413173652693</v>
      </c>
      <c r="F80" s="38">
        <v>20.442077844311374</v>
      </c>
      <c r="G80" s="38">
        <v>137.28952095808384</v>
      </c>
      <c r="H80" s="36">
        <v>0.13950000000000001</v>
      </c>
      <c r="I80" s="36">
        <v>18.160499999999999</v>
      </c>
      <c r="J80" s="36">
        <v>2.3952095808382978E-2</v>
      </c>
      <c r="K80" s="36">
        <v>0.17856586826347301</v>
      </c>
      <c r="L80" s="36">
        <v>36.976437125748511</v>
      </c>
      <c r="M80" s="36">
        <v>86.596796407185622</v>
      </c>
      <c r="N80" s="36">
        <v>27.75</v>
      </c>
      <c r="O80" s="36">
        <v>1.0095119760479043</v>
      </c>
      <c r="P80">
        <v>0</v>
      </c>
      <c r="Q80" s="70">
        <v>0</v>
      </c>
    </row>
    <row r="81" spans="1:17" ht="36" x14ac:dyDescent="0.25">
      <c r="A81" s="50" t="s">
        <v>38</v>
      </c>
      <c r="B81" s="7" t="s">
        <v>219</v>
      </c>
      <c r="C81" s="2" t="s">
        <v>54</v>
      </c>
      <c r="D81" s="36">
        <v>0.11</v>
      </c>
      <c r="E81" s="36">
        <v>0.06</v>
      </c>
      <c r="F81" s="36">
        <v>12.69</v>
      </c>
      <c r="G81" s="36">
        <v>45.05</v>
      </c>
      <c r="H81" s="36">
        <v>3.0000000000000001E-3</v>
      </c>
      <c r="I81" s="36">
        <v>1.03</v>
      </c>
      <c r="J81" s="36"/>
      <c r="K81" s="36">
        <v>0.02</v>
      </c>
      <c r="L81" s="36">
        <v>12.7</v>
      </c>
      <c r="M81" s="36">
        <v>3.9</v>
      </c>
      <c r="N81" s="36">
        <v>2.2999999999999998</v>
      </c>
      <c r="O81" s="36">
        <v>0.5</v>
      </c>
    </row>
    <row r="82" spans="1:17" ht="36" x14ac:dyDescent="0.25">
      <c r="A82" s="50" t="s">
        <v>36</v>
      </c>
      <c r="B82" s="7" t="s">
        <v>29</v>
      </c>
      <c r="C82" s="1">
        <v>20</v>
      </c>
      <c r="D82" s="10">
        <v>1.5199999999999998</v>
      </c>
      <c r="E82" s="10">
        <v>0.15999999999999998</v>
      </c>
      <c r="F82" s="10">
        <v>9.8399999999999981</v>
      </c>
      <c r="G82" s="12">
        <v>47</v>
      </c>
      <c r="H82" s="10">
        <v>2.2000000000000002E-2</v>
      </c>
      <c r="I82" s="11">
        <v>0</v>
      </c>
      <c r="J82" s="11">
        <v>0</v>
      </c>
      <c r="K82" s="10">
        <v>0.22</v>
      </c>
      <c r="L82" s="10">
        <v>4</v>
      </c>
      <c r="M82" s="10">
        <v>13</v>
      </c>
      <c r="N82" s="10">
        <v>2.7999999999999994</v>
      </c>
      <c r="O82" s="10">
        <v>0.22</v>
      </c>
    </row>
    <row r="83" spans="1:17" ht="36" x14ac:dyDescent="0.25">
      <c r="A83" s="50" t="s">
        <v>35</v>
      </c>
      <c r="B83" s="7" t="s">
        <v>30</v>
      </c>
      <c r="C83" s="1">
        <v>20</v>
      </c>
      <c r="D83" s="36">
        <v>1.32</v>
      </c>
      <c r="E83" s="36">
        <v>0.53999999999999992</v>
      </c>
      <c r="F83" s="36">
        <v>17.82</v>
      </c>
      <c r="G83" s="36">
        <v>89.09999999999998</v>
      </c>
      <c r="H83" s="36">
        <v>7.6499999999999999E-2</v>
      </c>
      <c r="I83" s="36">
        <v>0</v>
      </c>
      <c r="J83" s="36">
        <v>0</v>
      </c>
      <c r="K83" s="36">
        <v>0.62999999999999989</v>
      </c>
      <c r="L83" s="36">
        <v>13.050000000000002</v>
      </c>
      <c r="M83" s="36">
        <v>67.5</v>
      </c>
      <c r="N83" s="36">
        <v>21.15</v>
      </c>
      <c r="O83" s="36">
        <v>1.7550000000000001</v>
      </c>
    </row>
    <row r="84" spans="1:17" ht="15.75" x14ac:dyDescent="0.25">
      <c r="A84" s="21"/>
      <c r="B84" s="19" t="s">
        <v>15</v>
      </c>
      <c r="C84" s="20">
        <v>590</v>
      </c>
      <c r="D84" s="241">
        <f>SUM(D78:D83)</f>
        <v>16.472047904191616</v>
      </c>
      <c r="E84" s="241">
        <f t="shared" ref="E84:O84" si="3">SUM(E78:E83)</f>
        <v>14.437841317365269</v>
      </c>
      <c r="F84" s="241">
        <f t="shared" si="3"/>
        <v>75.05807784431137</v>
      </c>
      <c r="G84" s="241">
        <f t="shared" si="3"/>
        <v>483.83952095808382</v>
      </c>
      <c r="H84" s="241">
        <f t="shared" si="3"/>
        <v>0.313</v>
      </c>
      <c r="I84" s="241">
        <f t="shared" si="3"/>
        <v>40.018500000000003</v>
      </c>
      <c r="J84" s="241">
        <f t="shared" si="3"/>
        <v>5.8439520958083833</v>
      </c>
      <c r="K84" s="241">
        <f t="shared" si="3"/>
        <v>11.95856586826347</v>
      </c>
      <c r="L84" s="241">
        <f t="shared" si="3"/>
        <v>130.7674371257485</v>
      </c>
      <c r="M84" s="241">
        <f t="shared" si="3"/>
        <v>361.49379640718558</v>
      </c>
      <c r="N84" s="241">
        <f t="shared" si="3"/>
        <v>117.62100000000001</v>
      </c>
      <c r="O84" s="241">
        <f t="shared" si="3"/>
        <v>4.8005119760479049</v>
      </c>
      <c r="P84" s="182">
        <v>0.2</v>
      </c>
      <c r="Q84" s="71">
        <v>0.2</v>
      </c>
    </row>
    <row r="85" spans="1:17" ht="15.75" x14ac:dyDescent="0.25">
      <c r="A85" s="42"/>
      <c r="B85" s="43"/>
      <c r="C85" s="44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  <row r="86" spans="1:17" ht="15.75" x14ac:dyDescent="0.25">
      <c r="A86" s="93"/>
      <c r="B86" s="276" t="s">
        <v>20</v>
      </c>
      <c r="C86" s="276"/>
      <c r="D86" s="276"/>
      <c r="E86" s="276"/>
      <c r="F86" s="276"/>
      <c r="G86" s="276"/>
      <c r="H86" s="276"/>
      <c r="I86" s="276"/>
      <c r="J86" s="276"/>
      <c r="K86" s="276"/>
      <c r="L86" s="276"/>
      <c r="M86" s="276"/>
      <c r="N86" s="276"/>
      <c r="O86" s="276"/>
    </row>
    <row r="87" spans="1:17" ht="36.75" x14ac:dyDescent="0.25">
      <c r="A87" s="4" t="s">
        <v>53</v>
      </c>
      <c r="B87" s="7" t="s">
        <v>172</v>
      </c>
      <c r="C87" s="2" t="s">
        <v>179</v>
      </c>
      <c r="D87" s="36">
        <v>9.2713142857142845</v>
      </c>
      <c r="E87" s="36">
        <v>9.6921142857142843</v>
      </c>
      <c r="F87" s="36">
        <v>9.3069714285714298</v>
      </c>
      <c r="G87" s="36">
        <v>163.31428571428575</v>
      </c>
      <c r="H87" s="36">
        <v>3.8857142857142868E-2</v>
      </c>
      <c r="I87" s="36">
        <v>0.54285714285714304</v>
      </c>
      <c r="J87" s="36">
        <v>5.4857142857142875</v>
      </c>
      <c r="K87" s="36">
        <v>2.0365714285714289</v>
      </c>
      <c r="L87" s="36">
        <v>9.5840000000000032</v>
      </c>
      <c r="M87" s="36">
        <v>100.37485714285717</v>
      </c>
      <c r="N87" s="36">
        <v>20.118857142857152</v>
      </c>
      <c r="O87" s="36">
        <v>1.6406857142857152</v>
      </c>
    </row>
    <row r="88" spans="1:17" ht="36.75" x14ac:dyDescent="0.25">
      <c r="A88" s="4" t="s">
        <v>112</v>
      </c>
      <c r="B88" s="7" t="s">
        <v>196</v>
      </c>
      <c r="C88" s="2">
        <v>150</v>
      </c>
      <c r="D88" s="36">
        <v>5.5750479041916172</v>
      </c>
      <c r="E88" s="36">
        <v>1.4173413173652705</v>
      </c>
      <c r="F88" s="36">
        <v>34.923077844311379</v>
      </c>
      <c r="G88" s="36">
        <v>175.53952095808384</v>
      </c>
      <c r="H88" s="36">
        <v>0.495</v>
      </c>
      <c r="I88" s="36">
        <v>0</v>
      </c>
      <c r="J88" s="36">
        <v>2.3952095808382978E-2</v>
      </c>
      <c r="K88" s="36">
        <v>0.447065868263473</v>
      </c>
      <c r="L88" s="36">
        <v>92.911437125748492</v>
      </c>
      <c r="M88" s="36">
        <v>210.82679640718564</v>
      </c>
      <c r="N88" s="36">
        <v>61.695000000000007</v>
      </c>
      <c r="O88" s="36">
        <v>4.6800119760479042</v>
      </c>
    </row>
    <row r="89" spans="1:17" ht="36.75" x14ac:dyDescent="0.25">
      <c r="A89" s="4" t="s">
        <v>43</v>
      </c>
      <c r="B89" s="7" t="s">
        <v>33</v>
      </c>
      <c r="C89" s="2" t="s">
        <v>64</v>
      </c>
      <c r="D89" s="36">
        <v>0.13</v>
      </c>
      <c r="E89" s="36">
        <v>0.02</v>
      </c>
      <c r="F89" s="36">
        <v>10.199999999999999</v>
      </c>
      <c r="G89" s="36">
        <v>42</v>
      </c>
      <c r="H89" s="36"/>
      <c r="I89" s="36">
        <v>2.83</v>
      </c>
      <c r="J89" s="36"/>
      <c r="K89" s="36">
        <v>0.01</v>
      </c>
      <c r="L89" s="36">
        <v>14.05</v>
      </c>
      <c r="M89" s="36">
        <v>4.4000000000000004</v>
      </c>
      <c r="N89" s="36">
        <v>2.4</v>
      </c>
      <c r="O89" s="36">
        <v>0.34</v>
      </c>
    </row>
    <row r="90" spans="1:17" ht="36" x14ac:dyDescent="0.25">
      <c r="A90" s="50" t="s">
        <v>36</v>
      </c>
      <c r="B90" s="7" t="s">
        <v>29</v>
      </c>
      <c r="C90" s="1">
        <v>20</v>
      </c>
      <c r="D90" s="10">
        <v>1.5199999999999998</v>
      </c>
      <c r="E90" s="10">
        <v>0.15999999999999998</v>
      </c>
      <c r="F90" s="10">
        <v>9.8399999999999981</v>
      </c>
      <c r="G90" s="12">
        <v>47</v>
      </c>
      <c r="H90" s="10">
        <v>2.2000000000000002E-2</v>
      </c>
      <c r="I90" s="11">
        <v>0</v>
      </c>
      <c r="J90" s="11">
        <v>0</v>
      </c>
      <c r="K90" s="10">
        <v>0.22</v>
      </c>
      <c r="L90" s="10">
        <v>4</v>
      </c>
      <c r="M90" s="10">
        <v>13</v>
      </c>
      <c r="N90" s="10">
        <v>2.7999999999999994</v>
      </c>
      <c r="O90" s="10">
        <v>0.22</v>
      </c>
    </row>
    <row r="91" spans="1:17" ht="36" x14ac:dyDescent="0.25">
      <c r="A91" s="50" t="s">
        <v>35</v>
      </c>
      <c r="B91" s="7" t="s">
        <v>30</v>
      </c>
      <c r="C91" s="1">
        <v>20</v>
      </c>
      <c r="D91" s="36">
        <v>1.32</v>
      </c>
      <c r="E91" s="36">
        <v>0.53999999999999992</v>
      </c>
      <c r="F91" s="36">
        <v>17.82</v>
      </c>
      <c r="G91" s="36">
        <v>89.09999999999998</v>
      </c>
      <c r="H91" s="36">
        <v>7.6499999999999999E-2</v>
      </c>
      <c r="I91" s="36">
        <v>0</v>
      </c>
      <c r="J91" s="36">
        <v>0</v>
      </c>
      <c r="K91" s="36">
        <v>0.62999999999999989</v>
      </c>
      <c r="L91" s="36">
        <v>13.050000000000002</v>
      </c>
      <c r="M91" s="36">
        <v>67.5</v>
      </c>
      <c r="N91" s="36">
        <v>21.15</v>
      </c>
      <c r="O91" s="36">
        <v>1.7550000000000001</v>
      </c>
    </row>
    <row r="92" spans="1:17" ht="15.75" x14ac:dyDescent="0.25">
      <c r="A92" s="21"/>
      <c r="B92" s="19" t="s">
        <v>15</v>
      </c>
      <c r="C92" s="20">
        <v>470</v>
      </c>
      <c r="D92" s="25">
        <f t="shared" ref="D92:O92" si="4">SUM(D87:D91)</f>
        <v>17.816362189905902</v>
      </c>
      <c r="E92" s="25">
        <f t="shared" si="4"/>
        <v>11.829455603079554</v>
      </c>
      <c r="F92" s="25">
        <f t="shared" si="4"/>
        <v>82.090049272882823</v>
      </c>
      <c r="G92" s="25">
        <f t="shared" si="4"/>
        <v>516.95380667236964</v>
      </c>
      <c r="H92" s="25">
        <f t="shared" si="4"/>
        <v>0.63235714285714284</v>
      </c>
      <c r="I92" s="25">
        <f t="shared" si="4"/>
        <v>3.3728571428571432</v>
      </c>
      <c r="J92" s="25">
        <f t="shared" si="4"/>
        <v>5.5096663815226705</v>
      </c>
      <c r="K92" s="25">
        <f t="shared" si="4"/>
        <v>3.3436372968349017</v>
      </c>
      <c r="L92" s="25">
        <f t="shared" si="4"/>
        <v>133.5954371257485</v>
      </c>
      <c r="M92" s="25">
        <f t="shared" si="4"/>
        <v>396.10165355004278</v>
      </c>
      <c r="N92" s="25">
        <f t="shared" si="4"/>
        <v>108.16385714285715</v>
      </c>
      <c r="O92" s="25">
        <f t="shared" si="4"/>
        <v>8.63569769033362</v>
      </c>
      <c r="P92" s="182">
        <v>0.25</v>
      </c>
      <c r="Q92" s="71">
        <v>0.25</v>
      </c>
    </row>
    <row r="95" spans="1:17" ht="15.75" x14ac:dyDescent="0.25">
      <c r="A95" s="93"/>
      <c r="B95" s="276" t="s">
        <v>21</v>
      </c>
      <c r="C95" s="276"/>
      <c r="D95" s="276"/>
      <c r="E95" s="276"/>
      <c r="F95" s="276"/>
      <c r="G95" s="276"/>
      <c r="H95" s="276"/>
      <c r="I95" s="276"/>
      <c r="J95" s="276"/>
      <c r="K95" s="276"/>
      <c r="L95" s="276"/>
      <c r="M95" s="276"/>
      <c r="N95" s="276"/>
      <c r="O95" s="276"/>
    </row>
    <row r="96" spans="1:17" ht="36.75" x14ac:dyDescent="0.25">
      <c r="A96" s="4" t="s">
        <v>103</v>
      </c>
      <c r="B96" s="7" t="s">
        <v>104</v>
      </c>
      <c r="C96" s="1" t="s">
        <v>97</v>
      </c>
      <c r="D96" s="36">
        <v>7.2838000000000003</v>
      </c>
      <c r="E96" s="36">
        <v>11.7904</v>
      </c>
      <c r="F96" s="36">
        <v>8.7376000000000005</v>
      </c>
      <c r="G96" s="36">
        <v>133.99</v>
      </c>
      <c r="H96" s="36">
        <v>4.7500000000000001E-2</v>
      </c>
      <c r="I96" s="36">
        <v>0.2762</v>
      </c>
      <c r="J96" s="36">
        <v>29.62</v>
      </c>
      <c r="K96" s="36">
        <v>0.42049999999999998</v>
      </c>
      <c r="L96" s="36">
        <v>20.725999999999999</v>
      </c>
      <c r="M96" s="36">
        <v>80.201999999999998</v>
      </c>
      <c r="N96" s="36">
        <v>15.521000000000001</v>
      </c>
      <c r="O96" s="36">
        <v>0.6402000000000001</v>
      </c>
    </row>
    <row r="97" spans="1:17" ht="36" x14ac:dyDescent="0.25">
      <c r="A97" s="50" t="s">
        <v>208</v>
      </c>
      <c r="B97" s="7" t="s">
        <v>210</v>
      </c>
      <c r="C97" s="2">
        <v>150</v>
      </c>
      <c r="D97" s="10">
        <v>4.5795000000000003</v>
      </c>
      <c r="E97" s="10">
        <v>5.0070000000000006</v>
      </c>
      <c r="F97" s="10">
        <v>20.5215</v>
      </c>
      <c r="G97" s="36">
        <v>145.5</v>
      </c>
      <c r="H97" s="10">
        <v>0.11549999999999999</v>
      </c>
      <c r="I97" s="10">
        <v>0</v>
      </c>
      <c r="J97" s="10">
        <v>0</v>
      </c>
      <c r="K97" s="10">
        <v>0.34349999999999997</v>
      </c>
      <c r="L97" s="10">
        <v>8.4449999999999985</v>
      </c>
      <c r="M97" s="10">
        <v>108.86999999999999</v>
      </c>
      <c r="N97" s="10">
        <v>72.03</v>
      </c>
      <c r="O97" s="10">
        <v>2.4224999999999999</v>
      </c>
    </row>
    <row r="98" spans="1:17" ht="36.75" x14ac:dyDescent="0.25">
      <c r="A98" s="4" t="s">
        <v>38</v>
      </c>
      <c r="B98" s="7" t="s">
        <v>28</v>
      </c>
      <c r="C98" s="2" t="s">
        <v>63</v>
      </c>
      <c r="D98" s="36">
        <v>7.0000000000000007E-2</v>
      </c>
      <c r="E98" s="36">
        <v>0.02</v>
      </c>
      <c r="F98" s="36">
        <v>10</v>
      </c>
      <c r="G98" s="36">
        <v>40</v>
      </c>
      <c r="H98" s="36"/>
      <c r="I98" s="36">
        <v>0.03</v>
      </c>
      <c r="J98" s="36"/>
      <c r="K98" s="36"/>
      <c r="L98" s="36">
        <v>10.95</v>
      </c>
      <c r="M98" s="36">
        <v>2.8</v>
      </c>
      <c r="N98" s="36">
        <v>1.4</v>
      </c>
      <c r="O98" s="36">
        <v>0.26</v>
      </c>
    </row>
    <row r="99" spans="1:17" ht="36.75" x14ac:dyDescent="0.25">
      <c r="A99" s="4" t="s">
        <v>36</v>
      </c>
      <c r="B99" s="231" t="s">
        <v>29</v>
      </c>
      <c r="C99" s="2">
        <v>30</v>
      </c>
      <c r="D99" s="36">
        <v>2.2799999999999998</v>
      </c>
      <c r="E99" s="36">
        <v>0.23999999999999996</v>
      </c>
      <c r="F99" s="36">
        <v>14.759999999999998</v>
      </c>
      <c r="G99" s="36">
        <v>70.5</v>
      </c>
      <c r="H99" s="36">
        <v>3.3000000000000002E-2</v>
      </c>
      <c r="I99" s="36">
        <v>0</v>
      </c>
      <c r="J99" s="36">
        <v>0</v>
      </c>
      <c r="K99" s="36">
        <v>0.33</v>
      </c>
      <c r="L99" s="36">
        <v>6</v>
      </c>
      <c r="M99" s="36">
        <v>19.5</v>
      </c>
      <c r="N99" s="36">
        <v>4.1999999999999993</v>
      </c>
      <c r="O99" s="36">
        <v>0.33</v>
      </c>
    </row>
    <row r="100" spans="1:17" ht="15.75" x14ac:dyDescent="0.25">
      <c r="A100" s="21"/>
      <c r="B100" s="28" t="s">
        <v>15</v>
      </c>
      <c r="C100" s="20">
        <v>480</v>
      </c>
      <c r="D100" s="25">
        <f>D99+D98+D97+D96</f>
        <v>14.2133</v>
      </c>
      <c r="E100" s="25">
        <f t="shared" ref="E100:O100" si="5">E99+E98+E97+E96</f>
        <v>17.057400000000001</v>
      </c>
      <c r="F100" s="25">
        <f t="shared" si="5"/>
        <v>54.019099999999995</v>
      </c>
      <c r="G100" s="25">
        <f t="shared" si="5"/>
        <v>389.99</v>
      </c>
      <c r="H100" s="25">
        <f t="shared" si="5"/>
        <v>0.19600000000000001</v>
      </c>
      <c r="I100" s="25">
        <f t="shared" si="5"/>
        <v>0.30620000000000003</v>
      </c>
      <c r="J100" s="25">
        <f t="shared" si="5"/>
        <v>29.62</v>
      </c>
      <c r="K100" s="25">
        <f t="shared" si="5"/>
        <v>1.0939999999999999</v>
      </c>
      <c r="L100" s="25">
        <f t="shared" si="5"/>
        <v>46.120999999999995</v>
      </c>
      <c r="M100" s="25">
        <f t="shared" si="5"/>
        <v>211.37199999999999</v>
      </c>
      <c r="N100" s="25">
        <f t="shared" si="5"/>
        <v>93.150999999999996</v>
      </c>
      <c r="O100" s="25">
        <f t="shared" si="5"/>
        <v>3.6527000000000003</v>
      </c>
      <c r="P100" s="182">
        <v>0.25</v>
      </c>
      <c r="Q100" s="71">
        <v>0.25</v>
      </c>
    </row>
    <row r="101" spans="1:17" ht="15.75" x14ac:dyDescent="0.25">
      <c r="A101" s="30"/>
      <c r="B101" s="31"/>
      <c r="C101" s="32"/>
      <c r="D101" s="33"/>
      <c r="E101" s="33"/>
      <c r="F101" s="33"/>
      <c r="G101" s="34"/>
      <c r="H101" s="33"/>
      <c r="I101" s="33"/>
      <c r="J101" s="33"/>
      <c r="K101" s="34"/>
      <c r="L101" s="33"/>
      <c r="M101" s="33"/>
      <c r="N101" s="33"/>
      <c r="O101" s="33"/>
    </row>
    <row r="102" spans="1:17" ht="15.75" x14ac:dyDescent="0.25">
      <c r="A102" s="30"/>
      <c r="B102" s="31"/>
      <c r="C102" s="32"/>
      <c r="D102" s="33"/>
      <c r="E102" s="33"/>
      <c r="F102" s="33"/>
      <c r="G102" s="34"/>
      <c r="H102" s="33"/>
      <c r="I102" s="33"/>
      <c r="J102" s="33"/>
      <c r="K102" s="34"/>
      <c r="L102" s="33"/>
      <c r="M102" s="33"/>
      <c r="N102" s="33"/>
      <c r="O102" s="33"/>
    </row>
    <row r="103" spans="1:17" ht="15.75" x14ac:dyDescent="0.25">
      <c r="A103" s="30"/>
      <c r="B103" s="31"/>
      <c r="C103" s="32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7" ht="15.75" x14ac:dyDescent="0.25">
      <c r="A104" s="30"/>
      <c r="B104" s="31"/>
      <c r="C104" s="32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7" ht="15.75" x14ac:dyDescent="0.25">
      <c r="A105" s="30"/>
      <c r="B105" s="31"/>
      <c r="C105" s="32"/>
      <c r="D105" s="33"/>
      <c r="E105" s="33"/>
      <c r="F105" s="33"/>
      <c r="G105" s="34"/>
      <c r="H105" s="33"/>
      <c r="I105" s="33"/>
      <c r="J105" s="33"/>
      <c r="K105" s="34"/>
      <c r="L105" s="33"/>
      <c r="M105" s="33"/>
      <c r="N105" s="33"/>
      <c r="O105" s="33"/>
    </row>
    <row r="107" spans="1:17" ht="25.5" x14ac:dyDescent="0.25">
      <c r="A107" s="6" t="s">
        <v>24</v>
      </c>
      <c r="B107" s="145" t="s">
        <v>0</v>
      </c>
      <c r="C107" s="145" t="s">
        <v>26</v>
      </c>
      <c r="D107" s="146" t="s">
        <v>1</v>
      </c>
      <c r="E107" s="146" t="s">
        <v>2</v>
      </c>
      <c r="F107" s="146" t="s">
        <v>3</v>
      </c>
      <c r="G107" s="146" t="s">
        <v>4</v>
      </c>
      <c r="H107" s="146" t="s">
        <v>5</v>
      </c>
      <c r="I107" s="146" t="s">
        <v>6</v>
      </c>
      <c r="J107" s="146" t="s">
        <v>7</v>
      </c>
      <c r="K107" s="146" t="s">
        <v>8</v>
      </c>
      <c r="L107" s="146" t="s">
        <v>9</v>
      </c>
      <c r="M107" s="146" t="s">
        <v>10</v>
      </c>
      <c r="N107" s="146" t="s">
        <v>11</v>
      </c>
      <c r="O107" s="146" t="s">
        <v>12</v>
      </c>
    </row>
    <row r="108" spans="1:17" ht="15.75" x14ac:dyDescent="0.25">
      <c r="A108" s="5"/>
      <c r="B108" s="291" t="s">
        <v>13</v>
      </c>
      <c r="C108" s="291"/>
      <c r="D108" s="291"/>
      <c r="E108" s="291"/>
      <c r="F108" s="291"/>
      <c r="G108" s="291"/>
      <c r="H108" s="291"/>
      <c r="I108" s="291"/>
      <c r="J108" s="291"/>
      <c r="K108" s="291"/>
      <c r="L108" s="291"/>
      <c r="M108" s="291"/>
      <c r="N108" s="291"/>
      <c r="O108" s="291"/>
    </row>
    <row r="109" spans="1:17" ht="15.75" x14ac:dyDescent="0.25">
      <c r="A109" s="96"/>
      <c r="B109" s="291" t="s">
        <v>14</v>
      </c>
      <c r="C109" s="291"/>
      <c r="D109" s="291"/>
      <c r="E109" s="291"/>
      <c r="F109" s="291"/>
      <c r="G109" s="291"/>
      <c r="H109" s="291"/>
      <c r="I109" s="291"/>
      <c r="J109" s="291"/>
      <c r="K109" s="291"/>
      <c r="L109" s="291"/>
      <c r="M109" s="291"/>
      <c r="N109" s="291"/>
      <c r="O109" s="291"/>
      <c r="Q109" s="71"/>
    </row>
    <row r="110" spans="1:17" ht="36" x14ac:dyDescent="0.25">
      <c r="A110" s="50" t="s">
        <v>221</v>
      </c>
      <c r="B110" s="147" t="s">
        <v>213</v>
      </c>
      <c r="C110" s="148" t="s">
        <v>222</v>
      </c>
      <c r="D110" s="235">
        <v>23.1</v>
      </c>
      <c r="E110" s="235">
        <v>4.1999999999999993</v>
      </c>
      <c r="F110" s="235">
        <v>0</v>
      </c>
      <c r="G110" s="235">
        <v>126</v>
      </c>
      <c r="H110" s="235">
        <v>2.5000000000000001E-2</v>
      </c>
      <c r="I110" s="235">
        <v>0</v>
      </c>
      <c r="J110" s="235">
        <v>15</v>
      </c>
      <c r="K110" s="235">
        <v>0.22499999999999998</v>
      </c>
      <c r="L110" s="235">
        <v>29.25</v>
      </c>
      <c r="M110" s="235">
        <v>107.25</v>
      </c>
      <c r="N110" s="235">
        <v>15</v>
      </c>
      <c r="O110" s="235">
        <v>15</v>
      </c>
      <c r="Q110" s="71"/>
    </row>
    <row r="111" spans="1:17" ht="36.75" x14ac:dyDescent="0.25">
      <c r="A111" s="4" t="s">
        <v>42</v>
      </c>
      <c r="B111" s="147" t="s">
        <v>60</v>
      </c>
      <c r="C111" s="148" t="s">
        <v>99</v>
      </c>
      <c r="D111" s="149">
        <v>5.0999999999999996</v>
      </c>
      <c r="E111" s="149">
        <v>2.847</v>
      </c>
      <c r="F111" s="149">
        <v>31.962</v>
      </c>
      <c r="G111" s="151">
        <v>186.1</v>
      </c>
      <c r="H111" s="149">
        <v>5.6999999999999995E-2</v>
      </c>
      <c r="I111" s="149">
        <v>0</v>
      </c>
      <c r="J111" s="149">
        <v>12</v>
      </c>
      <c r="K111" s="150">
        <v>0.8025000000000001</v>
      </c>
      <c r="L111" s="149">
        <v>11.9115</v>
      </c>
      <c r="M111" s="149">
        <v>38.067749999999997</v>
      </c>
      <c r="N111" s="149">
        <v>8.6189999999999998</v>
      </c>
      <c r="O111" s="149">
        <v>0.85799999999999998</v>
      </c>
      <c r="Q111" s="71"/>
    </row>
    <row r="112" spans="1:17" ht="36" x14ac:dyDescent="0.25">
      <c r="A112" s="50" t="s">
        <v>38</v>
      </c>
      <c r="B112" s="147" t="s">
        <v>219</v>
      </c>
      <c r="C112" s="152" t="s">
        <v>54</v>
      </c>
      <c r="D112" s="149">
        <v>0.11</v>
      </c>
      <c r="E112" s="149">
        <v>0.06</v>
      </c>
      <c r="F112" s="149">
        <v>12.69</v>
      </c>
      <c r="G112" s="151">
        <v>45.05</v>
      </c>
      <c r="H112" s="149">
        <v>3.0000000000000001E-3</v>
      </c>
      <c r="I112" s="149">
        <v>1.03</v>
      </c>
      <c r="J112" s="149"/>
      <c r="K112" s="149">
        <v>0.02</v>
      </c>
      <c r="L112" s="149">
        <v>12.7</v>
      </c>
      <c r="M112" s="149">
        <v>3.9</v>
      </c>
      <c r="N112" s="149">
        <v>2.2999999999999998</v>
      </c>
      <c r="O112" s="149">
        <v>0.5</v>
      </c>
      <c r="Q112" s="71"/>
    </row>
    <row r="113" spans="1:17" ht="36" x14ac:dyDescent="0.25">
      <c r="A113" s="50" t="s">
        <v>36</v>
      </c>
      <c r="B113" s="147" t="s">
        <v>29</v>
      </c>
      <c r="C113" s="153">
        <v>20</v>
      </c>
      <c r="D113" s="149">
        <v>1.5199999999999998</v>
      </c>
      <c r="E113" s="149">
        <v>0.15999999999999998</v>
      </c>
      <c r="F113" s="149">
        <v>9.8399999999999981</v>
      </c>
      <c r="G113" s="151">
        <v>47</v>
      </c>
      <c r="H113" s="149">
        <v>2.2000000000000002E-2</v>
      </c>
      <c r="I113" s="150">
        <v>0</v>
      </c>
      <c r="J113" s="150">
        <v>0</v>
      </c>
      <c r="K113" s="149">
        <v>0.22</v>
      </c>
      <c r="L113" s="149">
        <v>4</v>
      </c>
      <c r="M113" s="149">
        <v>13</v>
      </c>
      <c r="N113" s="149">
        <v>2.7999999999999994</v>
      </c>
      <c r="O113" s="149">
        <v>0.22</v>
      </c>
      <c r="Q113" s="71"/>
    </row>
    <row r="114" spans="1:17" ht="36" x14ac:dyDescent="0.25">
      <c r="A114" s="50" t="s">
        <v>35</v>
      </c>
      <c r="B114" s="7" t="s">
        <v>30</v>
      </c>
      <c r="C114" s="1">
        <v>20</v>
      </c>
      <c r="D114" s="36">
        <v>1.32</v>
      </c>
      <c r="E114" s="36">
        <v>0.53999999999999992</v>
      </c>
      <c r="F114" s="36">
        <v>17.82</v>
      </c>
      <c r="G114" s="36">
        <v>89.09999999999998</v>
      </c>
      <c r="H114" s="36">
        <v>7.6499999999999999E-2</v>
      </c>
      <c r="I114" s="36">
        <v>0</v>
      </c>
      <c r="J114" s="36">
        <v>0</v>
      </c>
      <c r="K114" s="36">
        <v>0.62999999999999989</v>
      </c>
      <c r="L114" s="36">
        <v>13.050000000000002</v>
      </c>
      <c r="M114" s="36">
        <v>67.5</v>
      </c>
      <c r="N114" s="36">
        <v>21.15</v>
      </c>
      <c r="O114" s="36">
        <v>1.7550000000000001</v>
      </c>
      <c r="Q114" s="71"/>
    </row>
    <row r="115" spans="1:17" ht="15.75" x14ac:dyDescent="0.25">
      <c r="A115" s="6"/>
      <c r="B115" s="154" t="s">
        <v>15</v>
      </c>
      <c r="C115" s="155">
        <v>468</v>
      </c>
      <c r="D115" s="156">
        <f>D114+D113+D112+D111+D110</f>
        <v>31.15</v>
      </c>
      <c r="E115" s="156">
        <f t="shared" ref="E115:O115" si="6">E114+E113+E112+E111+E110</f>
        <v>7.8069999999999995</v>
      </c>
      <c r="F115" s="156">
        <f t="shared" si="6"/>
        <v>72.311999999999998</v>
      </c>
      <c r="G115" s="156">
        <f t="shared" si="6"/>
        <v>493.25</v>
      </c>
      <c r="H115" s="156">
        <f t="shared" si="6"/>
        <v>0.1835</v>
      </c>
      <c r="I115" s="156">
        <f t="shared" si="6"/>
        <v>1.03</v>
      </c>
      <c r="J115" s="156">
        <f t="shared" si="6"/>
        <v>27</v>
      </c>
      <c r="K115" s="156">
        <f t="shared" si="6"/>
        <v>1.8975</v>
      </c>
      <c r="L115" s="156">
        <f t="shared" si="6"/>
        <v>70.911500000000004</v>
      </c>
      <c r="M115" s="156">
        <f t="shared" si="6"/>
        <v>229.71775</v>
      </c>
      <c r="N115" s="156">
        <f t="shared" si="6"/>
        <v>49.869</v>
      </c>
      <c r="O115" s="156">
        <f t="shared" si="6"/>
        <v>18.332999999999998</v>
      </c>
      <c r="P115" s="156">
        <f>SUM(P110:P114)</f>
        <v>0</v>
      </c>
      <c r="Q115" s="156">
        <f>SUM(Q110:Q114)</f>
        <v>0</v>
      </c>
    </row>
    <row r="116" spans="1:17" ht="15.75" x14ac:dyDescent="0.25">
      <c r="A116" s="74"/>
      <c r="B116" s="75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8"/>
      <c r="Q116" s="71"/>
    </row>
    <row r="117" spans="1:17" ht="15.75" x14ac:dyDescent="0.25">
      <c r="A117" s="96"/>
      <c r="B117" s="275" t="s">
        <v>74</v>
      </c>
      <c r="C117" s="275"/>
      <c r="D117" s="275"/>
      <c r="E117" s="275"/>
      <c r="F117" s="275"/>
      <c r="G117" s="275"/>
      <c r="H117" s="275"/>
      <c r="I117" s="275"/>
      <c r="J117" s="275"/>
      <c r="K117" s="275"/>
      <c r="L117" s="275"/>
      <c r="M117" s="275"/>
      <c r="N117" s="275"/>
      <c r="O117" s="275"/>
      <c r="Q117" s="71"/>
    </row>
    <row r="118" spans="1:17" ht="36" x14ac:dyDescent="0.25">
      <c r="A118" s="50" t="s">
        <v>115</v>
      </c>
      <c r="B118" s="7" t="s">
        <v>110</v>
      </c>
      <c r="C118" s="3" t="s">
        <v>22</v>
      </c>
      <c r="D118" s="36">
        <v>9.1</v>
      </c>
      <c r="E118" s="36">
        <v>10.28</v>
      </c>
      <c r="F118" s="36">
        <v>22.34</v>
      </c>
      <c r="G118" s="36">
        <v>211.35</v>
      </c>
      <c r="H118" s="36">
        <v>0.114</v>
      </c>
      <c r="I118" s="36">
        <v>18.78</v>
      </c>
      <c r="J118" s="36">
        <v>39</v>
      </c>
      <c r="K118" s="36">
        <v>0</v>
      </c>
      <c r="L118" s="36">
        <v>68.94</v>
      </c>
      <c r="M118" s="36">
        <v>172.79</v>
      </c>
      <c r="N118" s="36">
        <v>38.24</v>
      </c>
      <c r="O118" s="36">
        <v>2.68</v>
      </c>
      <c r="Q118" s="71"/>
    </row>
    <row r="119" spans="1:17" ht="36.75" x14ac:dyDescent="0.25">
      <c r="A119" s="4" t="s">
        <v>43</v>
      </c>
      <c r="B119" s="7" t="s">
        <v>33</v>
      </c>
      <c r="C119" s="2" t="s">
        <v>64</v>
      </c>
      <c r="D119" s="36">
        <v>0.13</v>
      </c>
      <c r="E119" s="36">
        <v>0.02</v>
      </c>
      <c r="F119" s="36">
        <v>10.199999999999999</v>
      </c>
      <c r="G119" s="36">
        <v>42</v>
      </c>
      <c r="H119" s="36"/>
      <c r="I119" s="36">
        <v>2.83</v>
      </c>
      <c r="J119" s="36"/>
      <c r="K119" s="36">
        <v>0.01</v>
      </c>
      <c r="L119" s="36">
        <v>14.05</v>
      </c>
      <c r="M119" s="36">
        <v>4.4000000000000004</v>
      </c>
      <c r="N119" s="36">
        <v>2.4</v>
      </c>
      <c r="O119" s="36">
        <v>0.34</v>
      </c>
      <c r="Q119" s="71"/>
    </row>
    <row r="120" spans="1:17" ht="36" x14ac:dyDescent="0.25">
      <c r="A120" s="50" t="s">
        <v>36</v>
      </c>
      <c r="B120" s="7" t="s">
        <v>29</v>
      </c>
      <c r="C120" s="2">
        <v>20</v>
      </c>
      <c r="D120" s="11">
        <v>1.5199999999999998</v>
      </c>
      <c r="E120" s="11">
        <v>0.15999999999999998</v>
      </c>
      <c r="F120" s="10">
        <v>9.8399999999999981</v>
      </c>
      <c r="G120" s="12">
        <v>47</v>
      </c>
      <c r="H120" s="11">
        <v>2.2000000000000002E-2</v>
      </c>
      <c r="I120" s="11">
        <v>0</v>
      </c>
      <c r="J120" s="11">
        <v>0</v>
      </c>
      <c r="K120" s="11">
        <v>0.22</v>
      </c>
      <c r="L120" s="10">
        <v>4</v>
      </c>
      <c r="M120" s="11">
        <v>13</v>
      </c>
      <c r="N120" s="11">
        <v>2.7999999999999994</v>
      </c>
      <c r="O120" s="10">
        <v>0.22</v>
      </c>
      <c r="Q120" s="71"/>
    </row>
    <row r="121" spans="1:17" ht="36" x14ac:dyDescent="0.25">
      <c r="A121" s="50" t="s">
        <v>35</v>
      </c>
      <c r="B121" s="7" t="s">
        <v>30</v>
      </c>
      <c r="C121" s="1">
        <v>30</v>
      </c>
      <c r="D121" s="10">
        <v>1.9800000000000002</v>
      </c>
      <c r="E121" s="10">
        <v>0.36</v>
      </c>
      <c r="F121" s="10">
        <v>11.88</v>
      </c>
      <c r="G121" s="12">
        <v>59.4</v>
      </c>
      <c r="H121" s="10">
        <v>5.1000000000000004E-2</v>
      </c>
      <c r="I121" s="11">
        <v>0</v>
      </c>
      <c r="J121" s="11">
        <v>0</v>
      </c>
      <c r="K121" s="10">
        <v>0.42</v>
      </c>
      <c r="L121" s="10">
        <v>8.7000000000000011</v>
      </c>
      <c r="M121" s="10">
        <v>45</v>
      </c>
      <c r="N121" s="10">
        <v>14.1</v>
      </c>
      <c r="O121" s="10">
        <v>1.1700000000000002</v>
      </c>
      <c r="Q121" s="71"/>
    </row>
    <row r="122" spans="1:17" ht="15.75" x14ac:dyDescent="0.25">
      <c r="A122" s="6"/>
      <c r="B122" s="8" t="s">
        <v>15</v>
      </c>
      <c r="C122" s="9">
        <v>450</v>
      </c>
      <c r="D122" s="13">
        <f>D121+D120+D119+D118</f>
        <v>12.73</v>
      </c>
      <c r="E122" s="13">
        <f t="shared" ref="E122:O122" si="7">E121+E120+E119+E118</f>
        <v>10.82</v>
      </c>
      <c r="F122" s="13">
        <f t="shared" si="7"/>
        <v>54.26</v>
      </c>
      <c r="G122" s="13">
        <f t="shared" si="7"/>
        <v>359.75</v>
      </c>
      <c r="H122" s="13">
        <f t="shared" si="7"/>
        <v>0.187</v>
      </c>
      <c r="I122" s="13">
        <f t="shared" si="7"/>
        <v>21.61</v>
      </c>
      <c r="J122" s="13">
        <f t="shared" si="7"/>
        <v>39</v>
      </c>
      <c r="K122" s="13">
        <f t="shared" si="7"/>
        <v>0.65</v>
      </c>
      <c r="L122" s="13">
        <f t="shared" si="7"/>
        <v>95.69</v>
      </c>
      <c r="M122" s="13">
        <f t="shared" si="7"/>
        <v>235.19</v>
      </c>
      <c r="N122" s="13">
        <f t="shared" si="7"/>
        <v>57.54</v>
      </c>
      <c r="O122" s="13">
        <f t="shared" si="7"/>
        <v>4.41</v>
      </c>
      <c r="P122" s="13">
        <f>SUM(P118:P121)</f>
        <v>0</v>
      </c>
      <c r="Q122" s="13">
        <f>SUM(Q118:Q121)</f>
        <v>0</v>
      </c>
    </row>
    <row r="123" spans="1:17" ht="15.75" x14ac:dyDescent="0.25">
      <c r="A123" s="74"/>
      <c r="B123" s="75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8"/>
      <c r="Q123" s="71"/>
    </row>
    <row r="124" spans="1:17" ht="15.75" x14ac:dyDescent="0.25">
      <c r="A124" s="96"/>
      <c r="B124" s="275" t="s">
        <v>17</v>
      </c>
      <c r="C124" s="275"/>
      <c r="D124" s="275"/>
      <c r="E124" s="275"/>
      <c r="F124" s="275"/>
      <c r="G124" s="275"/>
      <c r="H124" s="275"/>
      <c r="I124" s="275"/>
      <c r="J124" s="275"/>
      <c r="K124" s="275"/>
      <c r="L124" s="275"/>
      <c r="M124" s="275"/>
      <c r="N124" s="275"/>
      <c r="O124" s="275"/>
      <c r="Q124" s="71"/>
    </row>
    <row r="125" spans="1:17" ht="36" x14ac:dyDescent="0.25">
      <c r="A125" s="50" t="s">
        <v>56</v>
      </c>
      <c r="B125" s="7" t="s">
        <v>75</v>
      </c>
      <c r="C125" s="3" t="s">
        <v>97</v>
      </c>
      <c r="D125" s="36">
        <v>9.7151999999999994</v>
      </c>
      <c r="E125" s="38">
        <v>16.116800000000001</v>
      </c>
      <c r="F125" s="38">
        <v>14.227600000000001</v>
      </c>
      <c r="G125" s="36">
        <v>241.16</v>
      </c>
      <c r="H125" s="36">
        <v>7.1599999999999997E-2</v>
      </c>
      <c r="I125" s="36">
        <v>1.5724</v>
      </c>
      <c r="J125" s="36">
        <v>47.480000000000004</v>
      </c>
      <c r="K125" s="36">
        <v>1.8311999999999999</v>
      </c>
      <c r="L125" s="36">
        <v>41.328000000000003</v>
      </c>
      <c r="M125" s="36">
        <v>71.42</v>
      </c>
      <c r="N125" s="36">
        <v>19.872</v>
      </c>
      <c r="O125" s="36">
        <v>1.0915999999999999</v>
      </c>
      <c r="Q125" s="71"/>
    </row>
    <row r="126" spans="1:17" ht="36" x14ac:dyDescent="0.25">
      <c r="A126" s="50" t="s">
        <v>41</v>
      </c>
      <c r="B126" s="7" t="s">
        <v>76</v>
      </c>
      <c r="C126" s="1">
        <v>150</v>
      </c>
      <c r="D126" s="36">
        <v>3.09</v>
      </c>
      <c r="E126" s="36">
        <v>4.8014999999999999</v>
      </c>
      <c r="F126" s="36">
        <v>20.438999999999997</v>
      </c>
      <c r="G126" s="36">
        <v>137.25</v>
      </c>
      <c r="H126" s="36">
        <v>0.13950000000000001</v>
      </c>
      <c r="I126" s="36">
        <v>18.160499999999999</v>
      </c>
      <c r="J126" s="36">
        <v>0</v>
      </c>
      <c r="K126" s="36">
        <v>0.18149999999999999</v>
      </c>
      <c r="L126" s="36">
        <v>36.975000000000001</v>
      </c>
      <c r="M126" s="36">
        <v>86.594999999999985</v>
      </c>
      <c r="N126" s="36">
        <v>27.75</v>
      </c>
      <c r="O126" s="36">
        <v>1.0095000000000001</v>
      </c>
      <c r="Q126" s="71"/>
    </row>
    <row r="127" spans="1:17" ht="36.75" x14ac:dyDescent="0.25">
      <c r="A127" s="4" t="s">
        <v>38</v>
      </c>
      <c r="B127" s="7" t="s">
        <v>28</v>
      </c>
      <c r="C127" s="2" t="s">
        <v>63</v>
      </c>
      <c r="D127" s="36">
        <v>7.0000000000000007E-2</v>
      </c>
      <c r="E127" s="36">
        <v>0.02</v>
      </c>
      <c r="F127" s="36">
        <v>10</v>
      </c>
      <c r="G127" s="36">
        <v>40</v>
      </c>
      <c r="H127" s="36"/>
      <c r="I127" s="36">
        <v>0.03</v>
      </c>
      <c r="J127" s="36"/>
      <c r="K127" s="36"/>
      <c r="L127" s="36">
        <v>10.95</v>
      </c>
      <c r="M127" s="36">
        <v>2.8</v>
      </c>
      <c r="N127" s="36">
        <v>1.4</v>
      </c>
      <c r="O127" s="36">
        <v>0.26</v>
      </c>
      <c r="Q127" s="71"/>
    </row>
    <row r="128" spans="1:17" ht="36" x14ac:dyDescent="0.25">
      <c r="A128" s="50" t="s">
        <v>36</v>
      </c>
      <c r="B128" s="7" t="s">
        <v>29</v>
      </c>
      <c r="C128" s="2">
        <v>20</v>
      </c>
      <c r="D128" s="11">
        <v>1.5199999999999998</v>
      </c>
      <c r="E128" s="11">
        <v>0.15999999999999998</v>
      </c>
      <c r="F128" s="10">
        <v>9.8399999999999981</v>
      </c>
      <c r="G128" s="12">
        <v>47</v>
      </c>
      <c r="H128" s="11">
        <v>2.2000000000000002E-2</v>
      </c>
      <c r="I128" s="11">
        <v>0</v>
      </c>
      <c r="J128" s="11">
        <v>0</v>
      </c>
      <c r="K128" s="11">
        <v>0.22</v>
      </c>
      <c r="L128" s="10">
        <v>4</v>
      </c>
      <c r="M128" s="11">
        <v>13</v>
      </c>
      <c r="N128" s="11">
        <v>2.7999999999999994</v>
      </c>
      <c r="O128" s="10">
        <v>0.22</v>
      </c>
      <c r="Q128" s="71"/>
    </row>
    <row r="129" spans="1:17" ht="36" x14ac:dyDescent="0.25">
      <c r="A129" s="50" t="s">
        <v>35</v>
      </c>
      <c r="B129" s="7" t="s">
        <v>30</v>
      </c>
      <c r="C129" s="1">
        <v>20</v>
      </c>
      <c r="D129" s="10">
        <v>1.32</v>
      </c>
      <c r="E129" s="10">
        <v>0.53999999999999992</v>
      </c>
      <c r="F129" s="10">
        <v>17.82</v>
      </c>
      <c r="G129" s="12">
        <v>89.09999999999998</v>
      </c>
      <c r="H129" s="10">
        <v>7.6499999999999999E-2</v>
      </c>
      <c r="I129" s="11">
        <v>0</v>
      </c>
      <c r="J129" s="11">
        <v>0</v>
      </c>
      <c r="K129" s="10">
        <v>0.62999999999999989</v>
      </c>
      <c r="L129" s="10">
        <v>13.050000000000002</v>
      </c>
      <c r="M129" s="10">
        <v>67.5</v>
      </c>
      <c r="N129" s="10">
        <v>21.15</v>
      </c>
      <c r="O129" s="10">
        <v>1.7550000000000001</v>
      </c>
      <c r="Q129" s="71"/>
    </row>
    <row r="130" spans="1:17" ht="15.75" x14ac:dyDescent="0.25">
      <c r="A130" s="6"/>
      <c r="B130" s="8" t="s">
        <v>15</v>
      </c>
      <c r="C130" s="9">
        <v>490</v>
      </c>
      <c r="D130" s="13">
        <f t="shared" ref="D130:Q130" si="8">SUM(D125:D129)</f>
        <v>15.715199999999999</v>
      </c>
      <c r="E130" s="13">
        <f t="shared" si="8"/>
        <v>21.638300000000001</v>
      </c>
      <c r="F130" s="13">
        <f t="shared" si="8"/>
        <v>72.326599999999985</v>
      </c>
      <c r="G130" s="13">
        <f t="shared" si="8"/>
        <v>554.51</v>
      </c>
      <c r="H130" s="13">
        <f t="shared" si="8"/>
        <v>0.30959999999999999</v>
      </c>
      <c r="I130" s="13">
        <f t="shared" si="8"/>
        <v>19.762900000000002</v>
      </c>
      <c r="J130" s="13">
        <f t="shared" si="8"/>
        <v>47.480000000000004</v>
      </c>
      <c r="K130" s="13">
        <f t="shared" si="8"/>
        <v>2.8626999999999998</v>
      </c>
      <c r="L130" s="13">
        <f t="shared" si="8"/>
        <v>106.303</v>
      </c>
      <c r="M130" s="13">
        <f t="shared" si="8"/>
        <v>241.315</v>
      </c>
      <c r="N130" s="13">
        <f t="shared" si="8"/>
        <v>72.971999999999994</v>
      </c>
      <c r="O130" s="13">
        <f t="shared" si="8"/>
        <v>4.3361000000000001</v>
      </c>
      <c r="P130" s="13">
        <f t="shared" si="8"/>
        <v>0</v>
      </c>
      <c r="Q130" s="13">
        <f t="shared" si="8"/>
        <v>0</v>
      </c>
    </row>
    <row r="131" spans="1:17" ht="15.75" x14ac:dyDescent="0.25">
      <c r="A131" s="82"/>
      <c r="B131" s="83"/>
      <c r="C131" s="46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182"/>
      <c r="Q131" s="71"/>
    </row>
    <row r="132" spans="1:17" ht="15.75" x14ac:dyDescent="0.25">
      <c r="A132" s="82"/>
      <c r="B132" s="83"/>
      <c r="C132" s="46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182"/>
      <c r="Q132" s="71"/>
    </row>
    <row r="133" spans="1:17" ht="15.75" x14ac:dyDescent="0.25">
      <c r="A133" s="82"/>
      <c r="B133" s="83"/>
      <c r="C133" s="46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182"/>
      <c r="Q133" s="71"/>
    </row>
    <row r="134" spans="1:17" ht="15.75" x14ac:dyDescent="0.25">
      <c r="A134" s="82"/>
      <c r="B134" s="83"/>
      <c r="C134" s="46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Q134" s="71"/>
    </row>
    <row r="135" spans="1:17" ht="15.75" x14ac:dyDescent="0.25">
      <c r="A135" s="96"/>
      <c r="B135" s="275" t="s">
        <v>19</v>
      </c>
      <c r="C135" s="275"/>
      <c r="D135" s="275"/>
      <c r="E135" s="275"/>
      <c r="F135" s="275"/>
      <c r="G135" s="275"/>
      <c r="H135" s="275"/>
      <c r="I135" s="275"/>
      <c r="J135" s="275"/>
      <c r="K135" s="275"/>
      <c r="L135" s="275"/>
      <c r="M135" s="275"/>
      <c r="N135" s="275"/>
      <c r="O135" s="275"/>
    </row>
    <row r="136" spans="1:17" ht="36" x14ac:dyDescent="0.25">
      <c r="A136" s="50" t="s">
        <v>103</v>
      </c>
      <c r="B136" s="7" t="s">
        <v>104</v>
      </c>
      <c r="C136" s="2" t="s">
        <v>97</v>
      </c>
      <c r="D136" s="10">
        <v>7.2838000000000003</v>
      </c>
      <c r="E136" s="10">
        <v>11.7904</v>
      </c>
      <c r="F136" s="10">
        <v>8.7376000000000005</v>
      </c>
      <c r="G136" s="12">
        <v>123.99</v>
      </c>
      <c r="H136" s="10">
        <v>4.7500000000000001E-2</v>
      </c>
      <c r="I136" s="10">
        <v>0.2762</v>
      </c>
      <c r="J136" s="10">
        <v>29.62</v>
      </c>
      <c r="K136" s="10">
        <v>0.42049999999999998</v>
      </c>
      <c r="L136" s="10">
        <v>20.725999999999999</v>
      </c>
      <c r="M136" s="10">
        <v>80.201999999999998</v>
      </c>
      <c r="N136" s="10">
        <v>15.521000000000001</v>
      </c>
      <c r="O136" s="10">
        <v>0.6402000000000001</v>
      </c>
    </row>
    <row r="137" spans="1:17" ht="36.75" x14ac:dyDescent="0.25">
      <c r="A137" s="4" t="s">
        <v>42</v>
      </c>
      <c r="B137" s="7" t="s">
        <v>197</v>
      </c>
      <c r="C137" s="3" t="s">
        <v>138</v>
      </c>
      <c r="D137" s="10">
        <v>5.0760479041916167</v>
      </c>
      <c r="E137" s="10">
        <v>0.67634131736526948</v>
      </c>
      <c r="F137" s="10">
        <v>31.923077844311376</v>
      </c>
      <c r="G137" s="12">
        <v>166.33952095808382</v>
      </c>
      <c r="H137" s="10">
        <v>5.6999999999999995E-2</v>
      </c>
      <c r="I137" s="10">
        <v>0</v>
      </c>
      <c r="J137" s="10">
        <v>2.3952095808382978E-2</v>
      </c>
      <c r="K137" s="11">
        <v>0.76956586826347317</v>
      </c>
      <c r="L137" s="10">
        <v>11.192937125748504</v>
      </c>
      <c r="M137" s="10">
        <v>37.169546407185628</v>
      </c>
      <c r="N137" s="10">
        <v>8.6189999999999998</v>
      </c>
      <c r="O137" s="10">
        <v>0.85201197604790413</v>
      </c>
    </row>
    <row r="138" spans="1:17" ht="36.75" x14ac:dyDescent="0.25">
      <c r="A138" s="4" t="s">
        <v>38</v>
      </c>
      <c r="B138" s="7" t="s">
        <v>219</v>
      </c>
      <c r="C138" s="2" t="s">
        <v>54</v>
      </c>
      <c r="D138" s="36">
        <v>0.11</v>
      </c>
      <c r="E138" s="36">
        <v>0.06</v>
      </c>
      <c r="F138" s="36">
        <v>12.69</v>
      </c>
      <c r="G138" s="36">
        <v>45.05</v>
      </c>
      <c r="H138" s="36">
        <v>3.0000000000000001E-3</v>
      </c>
      <c r="I138" s="36">
        <v>1.03</v>
      </c>
      <c r="J138" s="36"/>
      <c r="K138" s="36">
        <v>0.02</v>
      </c>
      <c r="L138" s="36">
        <v>12.7</v>
      </c>
      <c r="M138" s="36">
        <v>3.9</v>
      </c>
      <c r="N138" s="36">
        <v>2.2999999999999998</v>
      </c>
      <c r="O138" s="36">
        <v>0.5</v>
      </c>
    </row>
    <row r="139" spans="1:17" ht="36" x14ac:dyDescent="0.25">
      <c r="A139" s="50" t="s">
        <v>36</v>
      </c>
      <c r="B139" s="7" t="s">
        <v>29</v>
      </c>
      <c r="C139" s="1">
        <v>20</v>
      </c>
      <c r="D139" s="10">
        <v>1.5199999999999998</v>
      </c>
      <c r="E139" s="10">
        <v>0.15999999999999998</v>
      </c>
      <c r="F139" s="10">
        <v>9.8399999999999981</v>
      </c>
      <c r="G139" s="12">
        <v>47</v>
      </c>
      <c r="H139" s="10">
        <v>2.2000000000000002E-2</v>
      </c>
      <c r="I139" s="11">
        <v>0</v>
      </c>
      <c r="J139" s="11">
        <v>0</v>
      </c>
      <c r="K139" s="10">
        <v>0.22</v>
      </c>
      <c r="L139" s="10">
        <v>4</v>
      </c>
      <c r="M139" s="10">
        <v>13</v>
      </c>
      <c r="N139" s="10">
        <v>2.7999999999999994</v>
      </c>
      <c r="O139" s="10">
        <v>0.22</v>
      </c>
    </row>
    <row r="140" spans="1:17" ht="36" x14ac:dyDescent="0.25">
      <c r="A140" s="50" t="s">
        <v>35</v>
      </c>
      <c r="B140" s="7" t="s">
        <v>30</v>
      </c>
      <c r="C140" s="1">
        <v>20</v>
      </c>
      <c r="D140" s="10">
        <v>1.32</v>
      </c>
      <c r="E140" s="10">
        <v>0.53999999999999992</v>
      </c>
      <c r="F140" s="10">
        <v>17.82</v>
      </c>
      <c r="G140" s="12">
        <v>89.09999999999998</v>
      </c>
      <c r="H140" s="10">
        <v>7.6499999999999999E-2</v>
      </c>
      <c r="I140" s="11">
        <v>0</v>
      </c>
      <c r="J140" s="11">
        <v>0</v>
      </c>
      <c r="K140" s="10">
        <v>0.62999999999999989</v>
      </c>
      <c r="L140" s="10">
        <v>13.050000000000002</v>
      </c>
      <c r="M140" s="10">
        <v>67.5</v>
      </c>
      <c r="N140" s="10">
        <v>21.15</v>
      </c>
      <c r="O140" s="10">
        <v>1.7550000000000001</v>
      </c>
    </row>
    <row r="141" spans="1:17" ht="15.75" x14ac:dyDescent="0.25">
      <c r="A141" s="6"/>
      <c r="B141" s="8" t="s">
        <v>15</v>
      </c>
      <c r="C141" s="9">
        <v>490</v>
      </c>
      <c r="D141" s="13">
        <f>D140+D139+D138+D137+D136</f>
        <v>15.309847904191617</v>
      </c>
      <c r="E141" s="13">
        <f t="shared" ref="E141:Q141" si="9">E140+E139+E138+E137+E136</f>
        <v>13.226741317365269</v>
      </c>
      <c r="F141" s="13">
        <f t="shared" si="9"/>
        <v>81.010677844311374</v>
      </c>
      <c r="G141" s="13">
        <f t="shared" si="9"/>
        <v>471.47952095808381</v>
      </c>
      <c r="H141" s="13">
        <f t="shared" si="9"/>
        <v>0.20600000000000002</v>
      </c>
      <c r="I141" s="13">
        <f t="shared" si="9"/>
        <v>1.3062</v>
      </c>
      <c r="J141" s="13">
        <f t="shared" si="9"/>
        <v>29.643952095808384</v>
      </c>
      <c r="K141" s="13">
        <f t="shared" si="9"/>
        <v>2.0600658682634729</v>
      </c>
      <c r="L141" s="13">
        <f t="shared" si="9"/>
        <v>61.668937125748506</v>
      </c>
      <c r="M141" s="13">
        <f t="shared" si="9"/>
        <v>201.77154640718564</v>
      </c>
      <c r="N141" s="13">
        <f t="shared" si="9"/>
        <v>50.39</v>
      </c>
      <c r="O141" s="13">
        <f t="shared" si="9"/>
        <v>3.9672119760479045</v>
      </c>
      <c r="P141" s="13">
        <f t="shared" si="9"/>
        <v>0</v>
      </c>
      <c r="Q141" s="13">
        <f t="shared" si="9"/>
        <v>0</v>
      </c>
    </row>
    <row r="143" spans="1:17" ht="15.75" x14ac:dyDescent="0.25">
      <c r="A143" s="96"/>
      <c r="B143" s="275" t="s">
        <v>20</v>
      </c>
      <c r="C143" s="275"/>
      <c r="D143" s="275"/>
      <c r="E143" s="275"/>
      <c r="F143" s="275"/>
      <c r="G143" s="275"/>
      <c r="H143" s="275"/>
      <c r="I143" s="275"/>
      <c r="J143" s="275"/>
      <c r="K143" s="275"/>
      <c r="L143" s="275"/>
      <c r="M143" s="275"/>
      <c r="N143" s="275"/>
      <c r="O143" s="275"/>
    </row>
    <row r="144" spans="1:17" ht="38.25" x14ac:dyDescent="0.25">
      <c r="A144" s="271" t="s">
        <v>155</v>
      </c>
      <c r="B144" s="211" t="s">
        <v>189</v>
      </c>
      <c r="C144" s="272">
        <v>100</v>
      </c>
      <c r="D144" s="272">
        <v>1.3120000000000001</v>
      </c>
      <c r="E144" s="272">
        <v>3.2490000000000001</v>
      </c>
      <c r="F144" s="272">
        <v>6.4659999999999984</v>
      </c>
      <c r="G144" s="272">
        <v>60.4</v>
      </c>
      <c r="H144" s="272">
        <v>2.2000000000000002E-2</v>
      </c>
      <c r="I144" s="272">
        <v>17.097999999999999</v>
      </c>
      <c r="J144" s="272">
        <v>0</v>
      </c>
      <c r="K144" s="272">
        <v>8.3899999999999988</v>
      </c>
      <c r="L144" s="272">
        <v>24.971</v>
      </c>
      <c r="M144" s="272">
        <v>28.306999999999999</v>
      </c>
      <c r="N144" s="272">
        <v>15.090999999999999</v>
      </c>
      <c r="O144" s="272">
        <v>0.46600000000000003</v>
      </c>
    </row>
    <row r="145" spans="1:17" ht="38.25" x14ac:dyDescent="0.25">
      <c r="A145" s="51" t="s">
        <v>214</v>
      </c>
      <c r="B145" s="7" t="s">
        <v>213</v>
      </c>
      <c r="C145" s="2">
        <v>50</v>
      </c>
      <c r="D145" s="36">
        <v>11.700000000000001</v>
      </c>
      <c r="E145" s="36">
        <v>9.2800000000000011</v>
      </c>
      <c r="F145" s="36">
        <v>0.17</v>
      </c>
      <c r="G145" s="36">
        <v>131</v>
      </c>
      <c r="H145" s="36">
        <v>0.02</v>
      </c>
      <c r="I145" s="36">
        <v>1.18</v>
      </c>
      <c r="J145" s="36">
        <v>29.100000000000005</v>
      </c>
      <c r="K145" s="36">
        <v>0.46</v>
      </c>
      <c r="L145" s="36">
        <v>26.8</v>
      </c>
      <c r="M145" s="36">
        <v>82</v>
      </c>
      <c r="N145" s="36">
        <v>10.14</v>
      </c>
      <c r="O145" s="36">
        <v>0.94</v>
      </c>
    </row>
    <row r="146" spans="1:17" ht="38.25" x14ac:dyDescent="0.25">
      <c r="A146" s="51" t="s">
        <v>199</v>
      </c>
      <c r="B146" s="7" t="s">
        <v>184</v>
      </c>
      <c r="C146" s="2">
        <v>150</v>
      </c>
      <c r="D146" s="36">
        <v>3.6509999999999998</v>
      </c>
      <c r="E146" s="36">
        <v>5.3744999999999994</v>
      </c>
      <c r="F146" s="36">
        <v>36.683999999999997</v>
      </c>
      <c r="G146" s="36">
        <v>209.7</v>
      </c>
      <c r="H146" s="36">
        <v>2.5500000000000002E-2</v>
      </c>
      <c r="I146" s="36">
        <v>0</v>
      </c>
      <c r="J146" s="36">
        <v>0</v>
      </c>
      <c r="K146" s="36">
        <v>0.28199999999999997</v>
      </c>
      <c r="L146" s="36">
        <v>1.365</v>
      </c>
      <c r="M146" s="36">
        <v>60.945</v>
      </c>
      <c r="N146" s="36">
        <v>16.335000000000001</v>
      </c>
      <c r="O146" s="36">
        <v>0.52649999999999997</v>
      </c>
    </row>
    <row r="147" spans="1:17" ht="36" x14ac:dyDescent="0.25">
      <c r="A147" s="50" t="s">
        <v>43</v>
      </c>
      <c r="B147" s="7" t="s">
        <v>33</v>
      </c>
      <c r="C147" s="2" t="s">
        <v>64</v>
      </c>
      <c r="D147" s="11">
        <v>0.13</v>
      </c>
      <c r="E147" s="11">
        <v>0.02</v>
      </c>
      <c r="F147" s="10">
        <v>10.199999999999999</v>
      </c>
      <c r="G147" s="12">
        <v>42</v>
      </c>
      <c r="H147" s="11"/>
      <c r="I147" s="11">
        <v>2.83</v>
      </c>
      <c r="J147" s="11"/>
      <c r="K147" s="11">
        <v>0.01</v>
      </c>
      <c r="L147" s="10">
        <v>14.05</v>
      </c>
      <c r="M147" s="11">
        <v>4.4000000000000004</v>
      </c>
      <c r="N147" s="11">
        <v>2.4</v>
      </c>
      <c r="O147" s="10">
        <v>0.34</v>
      </c>
    </row>
    <row r="148" spans="1:17" ht="36" x14ac:dyDescent="0.25">
      <c r="A148" s="50" t="s">
        <v>35</v>
      </c>
      <c r="B148" s="7" t="s">
        <v>30</v>
      </c>
      <c r="C148" s="1">
        <v>30</v>
      </c>
      <c r="D148" s="10">
        <v>1.9800000000000002</v>
      </c>
      <c r="E148" s="10">
        <v>0.36</v>
      </c>
      <c r="F148" s="10">
        <v>11.88</v>
      </c>
      <c r="G148" s="12">
        <v>59.4</v>
      </c>
      <c r="H148" s="10">
        <v>5.1000000000000004E-2</v>
      </c>
      <c r="I148" s="11">
        <v>0</v>
      </c>
      <c r="J148" s="11">
        <v>0</v>
      </c>
      <c r="K148" s="10">
        <v>0.42</v>
      </c>
      <c r="L148" s="10">
        <v>8.7000000000000011</v>
      </c>
      <c r="M148" s="10">
        <v>45</v>
      </c>
      <c r="N148" s="10">
        <v>14.1</v>
      </c>
      <c r="O148" s="10">
        <v>1.1700000000000002</v>
      </c>
    </row>
    <row r="149" spans="1:17" ht="15.75" x14ac:dyDescent="0.25">
      <c r="A149" s="6"/>
      <c r="B149" s="8" t="s">
        <v>15</v>
      </c>
      <c r="C149" s="9">
        <v>530</v>
      </c>
      <c r="D149" s="13">
        <f>D144+D148+D147+D146+D145</f>
        <v>18.773000000000003</v>
      </c>
      <c r="E149" s="13">
        <f t="shared" ref="E149:Q149" si="10">E144+E148+E147+E146+E145</f>
        <v>18.2835</v>
      </c>
      <c r="F149" s="13">
        <f t="shared" si="10"/>
        <v>65.399999999999991</v>
      </c>
      <c r="G149" s="13">
        <f t="shared" si="10"/>
        <v>502.5</v>
      </c>
      <c r="H149" s="13">
        <f t="shared" si="10"/>
        <v>0.11850000000000001</v>
      </c>
      <c r="I149" s="13">
        <f t="shared" si="10"/>
        <v>21.107999999999997</v>
      </c>
      <c r="J149" s="13">
        <f t="shared" si="10"/>
        <v>29.100000000000005</v>
      </c>
      <c r="K149" s="13">
        <f t="shared" si="10"/>
        <v>9.5619999999999994</v>
      </c>
      <c r="L149" s="13">
        <f t="shared" si="10"/>
        <v>75.88600000000001</v>
      </c>
      <c r="M149" s="13">
        <f t="shared" si="10"/>
        <v>220.65200000000002</v>
      </c>
      <c r="N149" s="13">
        <f t="shared" si="10"/>
        <v>58.066000000000003</v>
      </c>
      <c r="O149" s="13">
        <f t="shared" si="10"/>
        <v>3.4425000000000003</v>
      </c>
      <c r="P149" s="13">
        <f t="shared" si="10"/>
        <v>0</v>
      </c>
      <c r="Q149" s="13">
        <f t="shared" si="10"/>
        <v>0</v>
      </c>
    </row>
    <row r="150" spans="1:17" ht="15.75" x14ac:dyDescent="0.25">
      <c r="A150" s="74"/>
      <c r="B150" s="75"/>
      <c r="C150" s="76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8"/>
      <c r="Q150" s="71"/>
    </row>
    <row r="151" spans="1:17" ht="15.75" x14ac:dyDescent="0.25">
      <c r="A151" s="96"/>
      <c r="B151" s="275" t="s">
        <v>21</v>
      </c>
      <c r="C151" s="275"/>
      <c r="D151" s="275"/>
      <c r="E151" s="275"/>
      <c r="F151" s="275"/>
      <c r="G151" s="275"/>
      <c r="H151" s="275"/>
      <c r="I151" s="275"/>
      <c r="J151" s="275"/>
      <c r="K151" s="275"/>
      <c r="L151" s="275"/>
      <c r="M151" s="275"/>
      <c r="N151" s="275"/>
      <c r="O151" s="275"/>
    </row>
    <row r="152" spans="1:17" ht="36" x14ac:dyDescent="0.25">
      <c r="A152" s="50" t="s">
        <v>154</v>
      </c>
      <c r="B152" s="7" t="s">
        <v>153</v>
      </c>
      <c r="C152" s="3" t="s">
        <v>185</v>
      </c>
      <c r="D152" s="36">
        <v>6.37364</v>
      </c>
      <c r="E152" s="36">
        <v>7.0699999999999994</v>
      </c>
      <c r="F152" s="36">
        <v>9.0421800000000001</v>
      </c>
      <c r="G152" s="36">
        <v>102.56400000000001</v>
      </c>
      <c r="H152" s="36">
        <v>3.6540000000000003E-2</v>
      </c>
      <c r="I152" s="36">
        <v>0.37492000000000003</v>
      </c>
      <c r="J152" s="36">
        <v>7.644000000000001</v>
      </c>
      <c r="K152" s="36">
        <v>2.8552999999999997</v>
      </c>
      <c r="L152" s="36">
        <v>22.962800000000001</v>
      </c>
      <c r="M152" s="36">
        <v>84.539000000000016</v>
      </c>
      <c r="N152" s="36">
        <v>13.473600000000003</v>
      </c>
      <c r="O152" s="36">
        <v>0.74592000000000025</v>
      </c>
    </row>
    <row r="153" spans="1:17" ht="36" x14ac:dyDescent="0.25">
      <c r="A153" s="50" t="s">
        <v>194</v>
      </c>
      <c r="B153" s="7" t="s">
        <v>186</v>
      </c>
      <c r="C153" s="2">
        <v>150</v>
      </c>
      <c r="D153" s="36">
        <v>3.0644999999999998</v>
      </c>
      <c r="E153" s="36">
        <v>4.801499999999999</v>
      </c>
      <c r="F153" s="36">
        <v>20.438999999999993</v>
      </c>
      <c r="G153" s="36">
        <v>137.24999999999997</v>
      </c>
      <c r="H153" s="36">
        <v>0.13949999999999999</v>
      </c>
      <c r="I153" s="36">
        <v>18.160499999999995</v>
      </c>
      <c r="J153" s="36">
        <v>0</v>
      </c>
      <c r="K153" s="36">
        <v>0.18149999999999999</v>
      </c>
      <c r="L153" s="36">
        <v>36.975000000000001</v>
      </c>
      <c r="M153" s="36">
        <v>86.594999999999999</v>
      </c>
      <c r="N153" s="36">
        <v>27.75</v>
      </c>
      <c r="O153" s="36">
        <v>1.0095000000000001</v>
      </c>
    </row>
    <row r="154" spans="1:17" ht="36.75" x14ac:dyDescent="0.25">
      <c r="A154" s="4" t="s">
        <v>38</v>
      </c>
      <c r="B154" s="7" t="s">
        <v>28</v>
      </c>
      <c r="C154" s="2" t="s">
        <v>63</v>
      </c>
      <c r="D154" s="36">
        <v>7.0000000000000007E-2</v>
      </c>
      <c r="E154" s="36">
        <v>0.02</v>
      </c>
      <c r="F154" s="36">
        <v>10</v>
      </c>
      <c r="G154" s="36">
        <v>40</v>
      </c>
      <c r="H154" s="36"/>
      <c r="I154" s="36">
        <v>0.03</v>
      </c>
      <c r="J154" s="36"/>
      <c r="K154" s="36"/>
      <c r="L154" s="36">
        <v>10.95</v>
      </c>
      <c r="M154" s="36">
        <v>2.8</v>
      </c>
      <c r="N154" s="36">
        <v>1.4</v>
      </c>
      <c r="O154" s="36">
        <v>0.26</v>
      </c>
    </row>
    <row r="155" spans="1:17" ht="36" x14ac:dyDescent="0.25">
      <c r="A155" s="50" t="s">
        <v>36</v>
      </c>
      <c r="B155" s="7" t="s">
        <v>29</v>
      </c>
      <c r="C155" s="1">
        <v>20</v>
      </c>
      <c r="D155" s="10">
        <v>1.5199999999999998</v>
      </c>
      <c r="E155" s="10">
        <v>0.15999999999999998</v>
      </c>
      <c r="F155" s="10">
        <v>9.8399999999999981</v>
      </c>
      <c r="G155" s="12">
        <v>47</v>
      </c>
      <c r="H155" s="10">
        <v>2.2000000000000002E-2</v>
      </c>
      <c r="I155" s="11">
        <v>0</v>
      </c>
      <c r="J155" s="11">
        <v>0</v>
      </c>
      <c r="K155" s="10">
        <v>0.22</v>
      </c>
      <c r="L155" s="10">
        <v>4</v>
      </c>
      <c r="M155" s="10">
        <v>13</v>
      </c>
      <c r="N155" s="10">
        <v>2.7999999999999994</v>
      </c>
      <c r="O155" s="10">
        <v>0.22</v>
      </c>
    </row>
    <row r="156" spans="1:17" ht="36" x14ac:dyDescent="0.25">
      <c r="A156" s="50" t="s">
        <v>35</v>
      </c>
      <c r="B156" s="7" t="s">
        <v>30</v>
      </c>
      <c r="C156" s="1">
        <v>20</v>
      </c>
      <c r="D156" s="10">
        <v>1.32</v>
      </c>
      <c r="E156" s="10">
        <v>0.53999999999999992</v>
      </c>
      <c r="F156" s="10">
        <v>17.82</v>
      </c>
      <c r="G156" s="12">
        <v>89.09999999999998</v>
      </c>
      <c r="H156" s="10">
        <v>7.6499999999999999E-2</v>
      </c>
      <c r="I156" s="11">
        <v>0</v>
      </c>
      <c r="J156" s="11">
        <v>0</v>
      </c>
      <c r="K156" s="10">
        <v>0.62999999999999989</v>
      </c>
      <c r="L156" s="10">
        <v>13.050000000000002</v>
      </c>
      <c r="M156" s="10">
        <v>67.5</v>
      </c>
      <c r="N156" s="10">
        <v>21.15</v>
      </c>
      <c r="O156" s="10">
        <v>1.7550000000000001</v>
      </c>
    </row>
    <row r="157" spans="1:17" ht="15.75" x14ac:dyDescent="0.25">
      <c r="A157" s="6"/>
      <c r="B157" s="8" t="s">
        <v>15</v>
      </c>
      <c r="C157" s="9">
        <v>460</v>
      </c>
      <c r="D157" s="13">
        <f>D152+D153+D154+D155+D156</f>
        <v>12.348140000000001</v>
      </c>
      <c r="E157" s="13">
        <f t="shared" ref="E157:O157" si="11">E152+E153+E154+E155+E156</f>
        <v>12.591499999999996</v>
      </c>
      <c r="F157" s="13">
        <f t="shared" si="11"/>
        <v>67.141179999999991</v>
      </c>
      <c r="G157" s="13">
        <f t="shared" si="11"/>
        <v>415.91399999999993</v>
      </c>
      <c r="H157" s="13">
        <f t="shared" si="11"/>
        <v>0.27453999999999995</v>
      </c>
      <c r="I157" s="13">
        <f t="shared" si="11"/>
        <v>18.565419999999996</v>
      </c>
      <c r="J157" s="13">
        <f t="shared" si="11"/>
        <v>7.644000000000001</v>
      </c>
      <c r="K157" s="13">
        <f t="shared" si="11"/>
        <v>3.8867999999999996</v>
      </c>
      <c r="L157" s="13">
        <f t="shared" si="11"/>
        <v>87.937799999999996</v>
      </c>
      <c r="M157" s="13">
        <f t="shared" si="11"/>
        <v>254.43400000000003</v>
      </c>
      <c r="N157" s="13">
        <f t="shared" si="11"/>
        <v>66.573599999999999</v>
      </c>
      <c r="O157" s="13">
        <f t="shared" si="11"/>
        <v>3.9904200000000012</v>
      </c>
      <c r="P157" s="182">
        <v>0.25</v>
      </c>
      <c r="Q157" s="71">
        <v>0.25</v>
      </c>
    </row>
    <row r="158" spans="1:17" ht="15.75" x14ac:dyDescent="0.25">
      <c r="A158" s="209"/>
      <c r="B158" s="181" t="s">
        <v>127</v>
      </c>
      <c r="C158" s="144">
        <f t="shared" ref="C158:O158" si="12">C59+C67+C75+C84+C92+C100+C115+C122+C130+C141+C149+C157</f>
        <v>5896</v>
      </c>
      <c r="D158" s="144">
        <f t="shared" si="12"/>
        <v>212.57709799828913</v>
      </c>
      <c r="E158" s="144">
        <f t="shared" si="12"/>
        <v>166.10253823781008</v>
      </c>
      <c r="F158" s="144">
        <f t="shared" si="12"/>
        <v>866.99528496150538</v>
      </c>
      <c r="G158" s="144">
        <f t="shared" si="12"/>
        <v>5822.7068485885366</v>
      </c>
      <c r="H158" s="144">
        <f t="shared" si="12"/>
        <v>3.3717710559006213</v>
      </c>
      <c r="I158" s="144">
        <f t="shared" si="12"/>
        <v>136.25186844720497</v>
      </c>
      <c r="J158" s="144">
        <f t="shared" si="12"/>
        <v>287.82504883400901</v>
      </c>
      <c r="K158" s="144">
        <f t="shared" si="12"/>
        <v>81.940708163796629</v>
      </c>
      <c r="L158" s="144">
        <f t="shared" si="12"/>
        <v>1026.0608722468107</v>
      </c>
      <c r="M158" s="144">
        <f t="shared" si="12"/>
        <v>3225.9648876687625</v>
      </c>
      <c r="N158" s="144">
        <f t="shared" si="12"/>
        <v>988.26602236024837</v>
      </c>
      <c r="O158" s="144">
        <f t="shared" si="12"/>
        <v>74.024045990255516</v>
      </c>
    </row>
    <row r="159" spans="1:17" ht="15.75" x14ac:dyDescent="0.25">
      <c r="A159" s="209"/>
      <c r="B159" s="181" t="s">
        <v>128</v>
      </c>
      <c r="C159" s="180">
        <f>C158/12</f>
        <v>491.33333333333331</v>
      </c>
      <c r="D159" s="162">
        <f t="shared" ref="D159:O159" si="13">D158/12</f>
        <v>17.714758166524096</v>
      </c>
      <c r="E159" s="162">
        <f t="shared" si="13"/>
        <v>13.841878186484173</v>
      </c>
      <c r="F159" s="162">
        <f t="shared" si="13"/>
        <v>72.249607080125443</v>
      </c>
      <c r="G159" s="162">
        <f t="shared" si="13"/>
        <v>485.2255707157114</v>
      </c>
      <c r="H159" s="162">
        <f t="shared" si="13"/>
        <v>0.28098092132505176</v>
      </c>
      <c r="I159" s="162">
        <f t="shared" si="13"/>
        <v>11.354322370600414</v>
      </c>
      <c r="J159" s="162">
        <f t="shared" si="13"/>
        <v>23.985420736167416</v>
      </c>
      <c r="K159" s="162">
        <f t="shared" si="13"/>
        <v>6.8283923469830521</v>
      </c>
      <c r="L159" s="162">
        <f t="shared" si="13"/>
        <v>85.505072687234232</v>
      </c>
      <c r="M159" s="162">
        <f t="shared" si="13"/>
        <v>268.8304073057302</v>
      </c>
      <c r="N159" s="162">
        <f t="shared" si="13"/>
        <v>82.355501863354036</v>
      </c>
      <c r="O159" s="162">
        <f t="shared" si="13"/>
        <v>6.16867049918796</v>
      </c>
      <c r="P159" s="71" t="s">
        <v>129</v>
      </c>
      <c r="Q159" s="71"/>
    </row>
    <row r="163" spans="3:14" x14ac:dyDescent="0.25"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</row>
  </sheetData>
  <mergeCells count="21">
    <mergeCell ref="A2:A50"/>
    <mergeCell ref="B20:L20"/>
    <mergeCell ref="B22:L22"/>
    <mergeCell ref="B117:O117"/>
    <mergeCell ref="B49:O49"/>
    <mergeCell ref="B2:O3"/>
    <mergeCell ref="B95:O95"/>
    <mergeCell ref="B52:O52"/>
    <mergeCell ref="B21:L21"/>
    <mergeCell ref="B124:O124"/>
    <mergeCell ref="B53:O53"/>
    <mergeCell ref="B86:O86"/>
    <mergeCell ref="B109:O109"/>
    <mergeCell ref="B48:O48"/>
    <mergeCell ref="B151:O151"/>
    <mergeCell ref="B69:O69"/>
    <mergeCell ref="B61:O61"/>
    <mergeCell ref="B143:O143"/>
    <mergeCell ref="C77:O77"/>
    <mergeCell ref="B108:O108"/>
    <mergeCell ref="B135:O135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workbookViewId="0">
      <selection activeCell="G27" sqref="G27:J27"/>
    </sheetView>
  </sheetViews>
  <sheetFormatPr defaultRowHeight="15" x14ac:dyDescent="0.25"/>
  <cols>
    <col min="2" max="2" width="26.85546875" customWidth="1"/>
    <col min="3" max="3" width="12.7109375" customWidth="1"/>
    <col min="4" max="4" width="38" customWidth="1"/>
    <col min="5" max="5" width="14.7109375" customWidth="1"/>
    <col min="7" max="7" width="13.42578125" customWidth="1"/>
    <col min="8" max="8" width="14.42578125" customWidth="1"/>
    <col min="9" max="9" width="12.140625" customWidth="1"/>
    <col min="10" max="10" width="12.85546875" customWidth="1"/>
  </cols>
  <sheetData>
    <row r="2" spans="2:11" ht="18.75" x14ac:dyDescent="0.25">
      <c r="B2" s="106" t="s">
        <v>77</v>
      </c>
      <c r="C2" s="69"/>
      <c r="D2" s="69"/>
      <c r="E2" s="69"/>
      <c r="F2" s="69"/>
      <c r="G2" s="69"/>
      <c r="H2" s="69"/>
      <c r="I2" s="69"/>
      <c r="J2" s="69"/>
    </row>
    <row r="3" spans="2:11" x14ac:dyDescent="0.25">
      <c r="B3" s="69"/>
      <c r="C3" s="69"/>
      <c r="D3" s="69"/>
      <c r="E3" s="69"/>
      <c r="F3" s="69"/>
      <c r="G3" s="69"/>
      <c r="H3" s="69"/>
      <c r="I3" s="69"/>
      <c r="J3" s="69"/>
    </row>
    <row r="4" spans="2:11" x14ac:dyDescent="0.25">
      <c r="B4" s="103" t="s">
        <v>78</v>
      </c>
      <c r="C4" s="104" t="s">
        <v>79</v>
      </c>
      <c r="D4" s="104" t="s">
        <v>80</v>
      </c>
      <c r="E4" s="104"/>
      <c r="F4" s="103" t="s">
        <v>26</v>
      </c>
      <c r="G4" s="105" t="s">
        <v>81</v>
      </c>
      <c r="H4" s="105" t="s">
        <v>82</v>
      </c>
      <c r="I4" s="105" t="s">
        <v>83</v>
      </c>
      <c r="J4" s="105" t="s">
        <v>84</v>
      </c>
    </row>
    <row r="5" spans="2:11" x14ac:dyDescent="0.25">
      <c r="B5" s="298" t="s">
        <v>86</v>
      </c>
      <c r="C5" s="298" t="s">
        <v>105</v>
      </c>
      <c r="D5" s="165" t="s">
        <v>139</v>
      </c>
      <c r="E5" s="294" t="s">
        <v>85</v>
      </c>
      <c r="F5" s="166">
        <v>60</v>
      </c>
      <c r="G5" s="167">
        <v>0.63719999999999988</v>
      </c>
      <c r="H5" s="167">
        <v>0.1032</v>
      </c>
      <c r="I5" s="167">
        <v>5.1120000000000001</v>
      </c>
      <c r="J5" s="167">
        <v>23.939999999999998</v>
      </c>
    </row>
    <row r="6" spans="2:11" ht="15" customHeight="1" x14ac:dyDescent="0.25">
      <c r="B6" s="299"/>
      <c r="C6" s="299"/>
      <c r="D6" s="109" t="s">
        <v>71</v>
      </c>
      <c r="E6" s="295"/>
      <c r="F6" s="107">
        <v>90</v>
      </c>
      <c r="G6" s="36">
        <v>8.15</v>
      </c>
      <c r="H6" s="36">
        <v>10.5</v>
      </c>
      <c r="I6" s="36">
        <v>8.1</v>
      </c>
      <c r="J6" s="36">
        <v>199.56521739130434</v>
      </c>
    </row>
    <row r="7" spans="2:11" ht="49.5" customHeight="1" x14ac:dyDescent="0.25">
      <c r="B7" s="299"/>
      <c r="C7" s="299"/>
      <c r="D7" s="109" t="s">
        <v>60</v>
      </c>
      <c r="E7" s="295"/>
      <c r="F7" s="107" t="s">
        <v>18</v>
      </c>
      <c r="G7" s="36">
        <v>5.12</v>
      </c>
      <c r="H7" s="36">
        <v>4.53</v>
      </c>
      <c r="I7" s="36">
        <v>31.990000000000002</v>
      </c>
      <c r="J7" s="36">
        <v>189.29999999999998</v>
      </c>
    </row>
    <row r="8" spans="2:11" x14ac:dyDescent="0.25">
      <c r="B8" s="299"/>
      <c r="C8" s="299"/>
      <c r="D8" s="110" t="s">
        <v>119</v>
      </c>
      <c r="E8" s="295"/>
      <c r="F8" s="107">
        <v>200</v>
      </c>
      <c r="G8" s="36">
        <v>0.66200000000000003</v>
      </c>
      <c r="H8" s="36">
        <v>9.0000000000000011E-2</v>
      </c>
      <c r="I8" s="36">
        <v>22.03</v>
      </c>
      <c r="J8" s="36">
        <v>92.9</v>
      </c>
    </row>
    <row r="9" spans="2:11" x14ac:dyDescent="0.25">
      <c r="B9" s="299"/>
      <c r="C9" s="299"/>
      <c r="D9" s="110" t="s">
        <v>143</v>
      </c>
      <c r="E9" s="295"/>
      <c r="F9" s="107">
        <v>40</v>
      </c>
      <c r="G9" s="36">
        <v>3.7</v>
      </c>
      <c r="H9" s="36">
        <v>4.7</v>
      </c>
      <c r="I9" s="36">
        <v>2.85</v>
      </c>
      <c r="J9" s="36">
        <v>21.5</v>
      </c>
    </row>
    <row r="10" spans="2:11" ht="15" customHeight="1" x14ac:dyDescent="0.25">
      <c r="B10" s="299"/>
      <c r="C10" s="299"/>
      <c r="D10" s="16" t="s">
        <v>30</v>
      </c>
      <c r="E10" s="295"/>
      <c r="F10" s="1">
        <v>20</v>
      </c>
      <c r="G10" s="35">
        <v>1.32</v>
      </c>
      <c r="H10" s="35">
        <v>0.53999999999999992</v>
      </c>
      <c r="I10" s="35">
        <v>17.82</v>
      </c>
      <c r="J10" s="35">
        <v>89.09999999999998</v>
      </c>
    </row>
    <row r="11" spans="2:11" ht="15.75" x14ac:dyDescent="0.25">
      <c r="B11" s="299"/>
      <c r="C11" s="299"/>
      <c r="D11" s="43" t="s">
        <v>15</v>
      </c>
      <c r="E11" s="296"/>
      <c r="F11" s="163">
        <v>565</v>
      </c>
      <c r="G11" s="164">
        <f>G10+G9+G8+G7+G6+G5</f>
        <v>19.589199999999998</v>
      </c>
      <c r="H11" s="164">
        <f>H10+H9+H8+H7+H6+H5</f>
        <v>20.463200000000001</v>
      </c>
      <c r="I11" s="164">
        <f>I10+I9+I8+I7+I6+I5</f>
        <v>87.901999999999987</v>
      </c>
      <c r="J11" s="164">
        <f>J10+J9+J8+J7+J6+J5</f>
        <v>616.30521739130427</v>
      </c>
      <c r="K11" s="71">
        <v>0.25</v>
      </c>
    </row>
    <row r="12" spans="2:11" ht="15" customHeight="1" x14ac:dyDescent="0.25">
      <c r="B12" s="299"/>
      <c r="C12" s="299"/>
      <c r="K12" s="70"/>
    </row>
    <row r="13" spans="2:11" ht="15" customHeight="1" x14ac:dyDescent="0.25">
      <c r="B13" s="299"/>
      <c r="C13" s="299"/>
      <c r="D13" s="165" t="s">
        <v>139</v>
      </c>
      <c r="E13" s="297" t="s">
        <v>87</v>
      </c>
      <c r="F13" s="166">
        <v>60</v>
      </c>
      <c r="G13" s="167">
        <v>0.63719999999999988</v>
      </c>
      <c r="H13" s="167">
        <v>0.1032</v>
      </c>
      <c r="I13" s="167">
        <v>5.1120000000000001</v>
      </c>
      <c r="J13" s="167">
        <v>23.939999999999998</v>
      </c>
      <c r="K13" s="70"/>
    </row>
    <row r="14" spans="2:11" ht="15" customHeight="1" x14ac:dyDescent="0.25">
      <c r="B14" s="299"/>
      <c r="C14" s="299"/>
      <c r="D14" s="7" t="s">
        <v>88</v>
      </c>
      <c r="E14" s="297"/>
      <c r="F14" s="2">
        <v>100</v>
      </c>
      <c r="G14" s="36">
        <v>8.57</v>
      </c>
      <c r="H14" s="36">
        <v>10.74</v>
      </c>
      <c r="I14" s="36">
        <v>0.36</v>
      </c>
      <c r="J14" s="36">
        <v>200.12</v>
      </c>
      <c r="K14" s="70"/>
    </row>
    <row r="15" spans="2:11" ht="28.5" x14ac:dyDescent="0.25">
      <c r="B15" s="299"/>
      <c r="C15" s="299"/>
      <c r="D15" s="7" t="s">
        <v>60</v>
      </c>
      <c r="E15" s="297"/>
      <c r="F15" s="2" t="s">
        <v>18</v>
      </c>
      <c r="G15" s="36">
        <v>5.12</v>
      </c>
      <c r="H15" s="36">
        <v>4.53</v>
      </c>
      <c r="I15" s="36">
        <v>31.990000000000002</v>
      </c>
      <c r="J15" s="36">
        <v>189.29999999999998</v>
      </c>
      <c r="K15" s="70"/>
    </row>
    <row r="16" spans="2:11" x14ac:dyDescent="0.25">
      <c r="B16" s="299"/>
      <c r="C16" s="299"/>
      <c r="D16" s="110" t="s">
        <v>119</v>
      </c>
      <c r="E16" s="297"/>
      <c r="F16" s="107">
        <v>200</v>
      </c>
      <c r="G16" s="36">
        <v>0.66200000000000003</v>
      </c>
      <c r="H16" s="36">
        <v>9.0000000000000011E-2</v>
      </c>
      <c r="I16" s="36">
        <v>22.03</v>
      </c>
      <c r="J16" s="36">
        <v>92.9</v>
      </c>
      <c r="K16" s="70"/>
    </row>
    <row r="17" spans="2:11" x14ac:dyDescent="0.25">
      <c r="B17" s="299"/>
      <c r="C17" s="299"/>
      <c r="D17" s="110" t="s">
        <v>143</v>
      </c>
      <c r="E17" s="297"/>
      <c r="F17" s="107">
        <v>40</v>
      </c>
      <c r="G17" s="36">
        <v>3.7</v>
      </c>
      <c r="H17" s="36">
        <v>4.7</v>
      </c>
      <c r="I17" s="36">
        <v>2.85</v>
      </c>
      <c r="J17" s="36">
        <v>21.5</v>
      </c>
      <c r="K17" s="70"/>
    </row>
    <row r="18" spans="2:11" ht="15" customHeight="1" x14ac:dyDescent="0.25">
      <c r="B18" s="299"/>
      <c r="C18" s="299"/>
      <c r="D18" s="16" t="s">
        <v>30</v>
      </c>
      <c r="E18" s="297"/>
      <c r="F18" s="1">
        <v>20</v>
      </c>
      <c r="G18" s="35">
        <v>1.32</v>
      </c>
      <c r="H18" s="240">
        <v>0.53999999999999992</v>
      </c>
      <c r="I18" s="35">
        <v>17.82</v>
      </c>
      <c r="J18" s="35">
        <v>89.09999999999998</v>
      </c>
      <c r="K18" s="70"/>
    </row>
    <row r="19" spans="2:11" ht="15.75" x14ac:dyDescent="0.25">
      <c r="B19" s="300"/>
      <c r="C19" s="300"/>
      <c r="D19" s="19" t="s">
        <v>125</v>
      </c>
      <c r="E19" s="297"/>
      <c r="F19" s="20">
        <v>575</v>
      </c>
      <c r="G19" s="241">
        <f>G18+G17+G16+G15+G14+G13</f>
        <v>20.0092</v>
      </c>
      <c r="H19" s="241">
        <f>H18+H17+H16+H15+H14+H13</f>
        <v>20.703200000000002</v>
      </c>
      <c r="I19" s="25">
        <f>I18+I17+I16+I15+I14+I13</f>
        <v>80.161999999999992</v>
      </c>
      <c r="J19" s="241">
        <f>J18+J17+J16+J15+J14+J13</f>
        <v>616.8599999999999</v>
      </c>
      <c r="K19" s="71">
        <v>0.25</v>
      </c>
    </row>
    <row r="23" spans="2:11" x14ac:dyDescent="0.25">
      <c r="B23" s="103" t="s">
        <v>78</v>
      </c>
      <c r="C23" s="104" t="s">
        <v>79</v>
      </c>
      <c r="D23" s="197" t="s">
        <v>80</v>
      </c>
      <c r="E23" s="301" t="s">
        <v>85</v>
      </c>
      <c r="F23" s="103" t="s">
        <v>26</v>
      </c>
      <c r="G23" s="105" t="s">
        <v>81</v>
      </c>
      <c r="H23" s="105" t="s">
        <v>82</v>
      </c>
      <c r="I23" s="105" t="s">
        <v>83</v>
      </c>
      <c r="J23" s="105" t="s">
        <v>84</v>
      </c>
    </row>
    <row r="24" spans="2:11" ht="15" customHeight="1" x14ac:dyDescent="0.25">
      <c r="B24" s="302" t="s">
        <v>135</v>
      </c>
      <c r="C24" s="303" t="s">
        <v>136</v>
      </c>
      <c r="D24" s="16" t="s">
        <v>32</v>
      </c>
      <c r="E24" s="301"/>
      <c r="F24" s="17">
        <v>100</v>
      </c>
      <c r="G24" s="198">
        <v>0.4</v>
      </c>
      <c r="H24" s="198">
        <v>0.4</v>
      </c>
      <c r="I24" s="198">
        <v>9.8000000000000007</v>
      </c>
      <c r="J24" s="198">
        <v>47</v>
      </c>
    </row>
    <row r="25" spans="2:11" ht="23.25" customHeight="1" x14ac:dyDescent="0.25">
      <c r="B25" s="302"/>
      <c r="C25" s="303"/>
      <c r="D25" s="7" t="s">
        <v>46</v>
      </c>
      <c r="E25" s="301"/>
      <c r="F25" s="1">
        <v>10</v>
      </c>
      <c r="G25" s="198">
        <v>2.0299999999999998</v>
      </c>
      <c r="H25" s="198">
        <v>2.63</v>
      </c>
      <c r="I25" s="198">
        <v>0</v>
      </c>
      <c r="J25" s="198">
        <v>34.333333333333336</v>
      </c>
    </row>
    <row r="26" spans="2:11" ht="29.25" x14ac:dyDescent="0.25">
      <c r="B26" s="302"/>
      <c r="C26" s="303"/>
      <c r="D26" s="16" t="s">
        <v>114</v>
      </c>
      <c r="E26" s="301"/>
      <c r="F26" s="3" t="s">
        <v>109</v>
      </c>
      <c r="G26" s="36">
        <v>11.54</v>
      </c>
      <c r="H26" s="36">
        <v>14.7</v>
      </c>
      <c r="I26" s="36">
        <v>40.822136752136799</v>
      </c>
      <c r="J26" s="36">
        <v>346.24786324786299</v>
      </c>
    </row>
    <row r="27" spans="2:11" ht="15" customHeight="1" x14ac:dyDescent="0.25">
      <c r="B27" s="302"/>
      <c r="C27" s="303"/>
      <c r="D27" s="16" t="s">
        <v>191</v>
      </c>
      <c r="E27" s="301"/>
      <c r="F27" s="18">
        <v>200</v>
      </c>
      <c r="G27" s="198">
        <v>2.87</v>
      </c>
      <c r="H27" s="198">
        <v>2.1800000000000002</v>
      </c>
      <c r="I27" s="198">
        <v>15.9</v>
      </c>
      <c r="J27" s="198">
        <v>80.599999999999994</v>
      </c>
    </row>
    <row r="28" spans="2:11" ht="15" customHeight="1" x14ac:dyDescent="0.25">
      <c r="B28" s="302"/>
      <c r="C28" s="303"/>
      <c r="D28" s="27" t="s">
        <v>29</v>
      </c>
      <c r="E28" s="301"/>
      <c r="F28" s="18">
        <v>40</v>
      </c>
      <c r="G28" s="198">
        <v>3.0399999999999996</v>
      </c>
      <c r="H28" s="198">
        <v>0.31999999999999995</v>
      </c>
      <c r="I28" s="198">
        <v>19.679999999999996</v>
      </c>
      <c r="J28" s="198">
        <v>94</v>
      </c>
    </row>
    <row r="29" spans="2:11" ht="15.75" x14ac:dyDescent="0.25">
      <c r="B29" s="302"/>
      <c r="C29" s="303"/>
      <c r="D29" s="43" t="s">
        <v>15</v>
      </c>
      <c r="E29" s="301"/>
      <c r="F29" s="20">
        <v>525</v>
      </c>
      <c r="G29" s="269">
        <f>G28+G27+G26+G25+G24</f>
        <v>19.88</v>
      </c>
      <c r="H29" s="269">
        <f>H28+H27+H26+H25+H24</f>
        <v>20.229999999999997</v>
      </c>
      <c r="I29" s="269">
        <f>I28+I27+I26+I25+I24</f>
        <v>86.202136752136795</v>
      </c>
      <c r="J29" s="143">
        <f>J28+J27+J26+J25+J24</f>
        <v>602.18119658119633</v>
      </c>
      <c r="K29" s="71">
        <v>0.25</v>
      </c>
    </row>
    <row r="30" spans="2:11" x14ac:dyDescent="0.25">
      <c r="B30" s="302"/>
      <c r="C30" s="303"/>
    </row>
    <row r="31" spans="2:11" x14ac:dyDescent="0.25">
      <c r="B31" s="302"/>
      <c r="C31" s="303"/>
      <c r="D31" s="16" t="s">
        <v>32</v>
      </c>
      <c r="E31" s="304" t="s">
        <v>87</v>
      </c>
      <c r="F31" s="17">
        <v>100</v>
      </c>
      <c r="G31" s="198">
        <v>0.4</v>
      </c>
      <c r="H31" s="198">
        <v>0.4</v>
      </c>
      <c r="I31" s="198">
        <v>9.8000000000000007</v>
      </c>
      <c r="J31" s="198">
        <v>47</v>
      </c>
    </row>
    <row r="32" spans="2:11" x14ac:dyDescent="0.25">
      <c r="B32" s="302"/>
      <c r="C32" s="303"/>
      <c r="D32" s="16" t="s">
        <v>46</v>
      </c>
      <c r="E32" s="304"/>
      <c r="F32" s="17">
        <v>10</v>
      </c>
      <c r="G32" s="198">
        <v>2.0299999999999998</v>
      </c>
      <c r="H32" s="198">
        <v>2.63</v>
      </c>
      <c r="I32" s="198">
        <v>0</v>
      </c>
      <c r="J32" s="198">
        <v>34.333333333333336</v>
      </c>
    </row>
    <row r="33" spans="2:11" x14ac:dyDescent="0.25">
      <c r="B33" s="302"/>
      <c r="C33" s="303"/>
      <c r="D33" s="16" t="s">
        <v>137</v>
      </c>
      <c r="E33" s="304"/>
      <c r="F33" s="26" t="s">
        <v>97</v>
      </c>
      <c r="G33" s="198">
        <v>7.2838000000000003</v>
      </c>
      <c r="H33" s="198">
        <v>11.7904</v>
      </c>
      <c r="I33" s="198">
        <v>8.7376000000000005</v>
      </c>
      <c r="J33" s="198">
        <v>133.99</v>
      </c>
    </row>
    <row r="34" spans="2:11" x14ac:dyDescent="0.25">
      <c r="B34" s="302"/>
      <c r="C34" s="303"/>
      <c r="D34" s="16" t="s">
        <v>210</v>
      </c>
      <c r="E34" s="304"/>
      <c r="F34" s="26" t="s">
        <v>138</v>
      </c>
      <c r="G34" s="10">
        <v>4.5795000000000003</v>
      </c>
      <c r="H34" s="10">
        <v>3.3</v>
      </c>
      <c r="I34" s="10">
        <v>27.73</v>
      </c>
      <c r="J34" s="36">
        <v>174</v>
      </c>
    </row>
    <row r="35" spans="2:11" x14ac:dyDescent="0.25">
      <c r="B35" s="302"/>
      <c r="C35" s="303"/>
      <c r="D35" s="16" t="s">
        <v>191</v>
      </c>
      <c r="E35" s="304"/>
      <c r="F35" s="18">
        <v>200</v>
      </c>
      <c r="G35" s="198">
        <v>2.87</v>
      </c>
      <c r="H35" s="198">
        <v>2.1800000000000002</v>
      </c>
      <c r="I35" s="198">
        <v>15.9</v>
      </c>
      <c r="J35" s="198">
        <v>80.599999999999994</v>
      </c>
    </row>
    <row r="36" spans="2:11" x14ac:dyDescent="0.25">
      <c r="B36" s="302"/>
      <c r="C36" s="303"/>
      <c r="D36" s="27" t="s">
        <v>29</v>
      </c>
      <c r="E36" s="304"/>
      <c r="F36" s="18">
        <v>40</v>
      </c>
      <c r="G36" s="206">
        <v>3.0399999999999996</v>
      </c>
      <c r="H36" s="206">
        <v>0.31999999999999995</v>
      </c>
      <c r="I36" s="206">
        <v>19.679999999999996</v>
      </c>
      <c r="J36" s="206">
        <v>94</v>
      </c>
    </row>
    <row r="37" spans="2:11" ht="15.75" x14ac:dyDescent="0.25">
      <c r="B37" s="302"/>
      <c r="C37" s="303"/>
      <c r="D37" s="43" t="s">
        <v>15</v>
      </c>
      <c r="E37" s="304"/>
      <c r="F37" s="9">
        <v>600</v>
      </c>
      <c r="G37" s="269">
        <f>G36+G35+G33+G32+G31+G34</f>
        <v>20.203299999999999</v>
      </c>
      <c r="H37" s="269">
        <f>H36+H35+H33+H32+H31+H34</f>
        <v>20.6204</v>
      </c>
      <c r="I37" s="269">
        <f>I36+I35+I33+I32+I31+I34</f>
        <v>81.8476</v>
      </c>
      <c r="J37" s="269">
        <f>J36+J35+J33+J32+J31+J34</f>
        <v>563.9233333333334</v>
      </c>
      <c r="K37" s="71">
        <v>0.25</v>
      </c>
    </row>
  </sheetData>
  <mergeCells count="8">
    <mergeCell ref="E5:E11"/>
    <mergeCell ref="E13:E19"/>
    <mergeCell ref="B5:B19"/>
    <mergeCell ref="C5:C19"/>
    <mergeCell ref="E23:E29"/>
    <mergeCell ref="B24:B37"/>
    <mergeCell ref="C24:C37"/>
    <mergeCell ref="E31:E37"/>
  </mergeCells>
  <pageMargins left="0.11811023622047245" right="0.11811023622047245" top="0.15748031496062992" bottom="0.15748031496062992" header="0.31496062992125984" footer="0.31496062992125984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1"/>
  <sheetViews>
    <sheetView workbookViewId="0">
      <selection activeCell="E26" sqref="E26:E31"/>
    </sheetView>
  </sheetViews>
  <sheetFormatPr defaultRowHeight="15" x14ac:dyDescent="0.25"/>
  <cols>
    <col min="2" max="2" width="23.28515625" customWidth="1"/>
    <col min="3" max="3" width="18.28515625" customWidth="1"/>
    <col min="4" max="4" width="40.85546875" customWidth="1"/>
    <col min="5" max="5" width="13.42578125" customWidth="1"/>
    <col min="7" max="8" width="9.28515625" bestFit="1" customWidth="1"/>
    <col min="9" max="9" width="10.85546875" customWidth="1"/>
    <col min="10" max="10" width="9.5703125" bestFit="1" customWidth="1"/>
  </cols>
  <sheetData>
    <row r="2" spans="2:11" x14ac:dyDescent="0.25">
      <c r="B2" s="113" t="s">
        <v>78</v>
      </c>
      <c r="C2" s="114" t="s">
        <v>79</v>
      </c>
      <c r="D2" s="114" t="s">
        <v>80</v>
      </c>
      <c r="E2" s="114"/>
      <c r="F2" s="113" t="s">
        <v>26</v>
      </c>
      <c r="G2" s="115" t="s">
        <v>81</v>
      </c>
      <c r="H2" s="115" t="s">
        <v>82</v>
      </c>
      <c r="I2" s="115" t="s">
        <v>83</v>
      </c>
      <c r="J2" s="115" t="s">
        <v>84</v>
      </c>
      <c r="K2" s="116"/>
    </row>
    <row r="3" spans="2:11" ht="29.25" customHeight="1" x14ac:dyDescent="0.25">
      <c r="B3" s="298" t="s">
        <v>89</v>
      </c>
      <c r="C3" s="298" t="s">
        <v>105</v>
      </c>
      <c r="D3" s="16" t="s">
        <v>140</v>
      </c>
      <c r="E3" s="294" t="s">
        <v>85</v>
      </c>
      <c r="F3" s="17">
        <v>60</v>
      </c>
      <c r="G3" s="35">
        <v>7.0299999999999994</v>
      </c>
      <c r="H3" s="35">
        <v>7.94</v>
      </c>
      <c r="I3" s="35">
        <v>19.75</v>
      </c>
      <c r="J3" s="35">
        <v>178.5</v>
      </c>
      <c r="K3" s="116"/>
    </row>
    <row r="4" spans="2:11" ht="15" customHeight="1" x14ac:dyDescent="0.25">
      <c r="B4" s="299"/>
      <c r="C4" s="299"/>
      <c r="D4" s="7" t="s">
        <v>110</v>
      </c>
      <c r="E4" s="295"/>
      <c r="F4" s="3" t="s">
        <v>22</v>
      </c>
      <c r="G4" s="36">
        <v>9.1</v>
      </c>
      <c r="H4" s="36">
        <v>10.28</v>
      </c>
      <c r="I4" s="36">
        <v>22.34</v>
      </c>
      <c r="J4" s="36">
        <v>211.35</v>
      </c>
      <c r="K4" s="116"/>
    </row>
    <row r="5" spans="2:11" ht="15" customHeight="1" x14ac:dyDescent="0.25">
      <c r="B5" s="299"/>
      <c r="C5" s="299"/>
      <c r="D5" s="111" t="s">
        <v>147</v>
      </c>
      <c r="E5" s="295"/>
      <c r="F5" s="2" t="s">
        <v>64</v>
      </c>
      <c r="G5" s="36">
        <v>0.24000000000000002</v>
      </c>
      <c r="H5" s="36">
        <v>9.0000000000000011E-2</v>
      </c>
      <c r="I5" s="36">
        <v>12.42</v>
      </c>
      <c r="J5" s="36">
        <v>54.2</v>
      </c>
      <c r="K5" s="116"/>
    </row>
    <row r="6" spans="2:11" ht="15" customHeight="1" x14ac:dyDescent="0.25">
      <c r="B6" s="299"/>
      <c r="C6" s="299"/>
      <c r="D6" s="7" t="s">
        <v>148</v>
      </c>
      <c r="E6" s="295"/>
      <c r="F6" s="2">
        <v>24</v>
      </c>
      <c r="G6" s="36">
        <v>1.2</v>
      </c>
      <c r="H6" s="36">
        <v>1.92</v>
      </c>
      <c r="I6" s="36">
        <v>17.52</v>
      </c>
      <c r="J6" s="36">
        <v>93.6</v>
      </c>
      <c r="K6" s="116"/>
    </row>
    <row r="7" spans="2:11" ht="15" customHeight="1" x14ac:dyDescent="0.25">
      <c r="B7" s="299"/>
      <c r="C7" s="299"/>
      <c r="D7" s="16" t="s">
        <v>30</v>
      </c>
      <c r="E7" s="295"/>
      <c r="F7" s="1">
        <v>40</v>
      </c>
      <c r="G7" s="36">
        <v>2.64</v>
      </c>
      <c r="H7" s="36">
        <v>0.48000000000000004</v>
      </c>
      <c r="I7" s="36">
        <v>15.840000000000003</v>
      </c>
      <c r="J7" s="36">
        <v>79.2</v>
      </c>
      <c r="K7" s="116"/>
    </row>
    <row r="8" spans="2:11" ht="15.75" x14ac:dyDescent="0.25">
      <c r="B8" s="299"/>
      <c r="C8" s="299"/>
      <c r="D8" s="43" t="s">
        <v>15</v>
      </c>
      <c r="E8" s="296"/>
      <c r="F8" s="9">
        <v>524</v>
      </c>
      <c r="G8" s="156">
        <f>G3+G4+G5+G6+G7</f>
        <v>20.209999999999997</v>
      </c>
      <c r="H8" s="13">
        <f>H3+H4+H5+H6+H7</f>
        <v>20.709999999999997</v>
      </c>
      <c r="I8" s="13">
        <f>I3+I4+I5+I6+I7</f>
        <v>87.87</v>
      </c>
      <c r="J8" s="13">
        <f>J3+J4+J5+J6+J7</f>
        <v>616.85</v>
      </c>
      <c r="K8" s="71">
        <v>0.25</v>
      </c>
    </row>
    <row r="9" spans="2:11" ht="15" customHeight="1" x14ac:dyDescent="0.25">
      <c r="B9" s="299"/>
      <c r="C9" s="299"/>
      <c r="D9" s="116"/>
      <c r="E9" s="69"/>
      <c r="F9" s="116"/>
      <c r="G9" s="267"/>
      <c r="H9" s="116"/>
      <c r="I9" s="116"/>
      <c r="J9" s="116"/>
      <c r="K9" s="70"/>
    </row>
    <row r="10" spans="2:11" ht="15" customHeight="1" x14ac:dyDescent="0.25">
      <c r="B10" s="299"/>
      <c r="C10" s="299"/>
      <c r="D10" s="264" t="s">
        <v>46</v>
      </c>
      <c r="E10" s="294" t="s">
        <v>87</v>
      </c>
      <c r="F10" s="3" t="s">
        <v>68</v>
      </c>
      <c r="G10" s="36">
        <v>2.63</v>
      </c>
      <c r="H10" s="36">
        <v>2.66</v>
      </c>
      <c r="I10" s="36">
        <v>0</v>
      </c>
      <c r="J10" s="36">
        <v>34.333333333333336</v>
      </c>
      <c r="K10" s="70"/>
    </row>
    <row r="11" spans="2:11" ht="15" customHeight="1" x14ac:dyDescent="0.25">
      <c r="B11" s="299"/>
      <c r="C11" s="299"/>
      <c r="D11" s="260" t="s">
        <v>123</v>
      </c>
      <c r="E11" s="295"/>
      <c r="F11" s="108">
        <v>90</v>
      </c>
      <c r="G11" s="36">
        <v>8.15</v>
      </c>
      <c r="H11" s="36">
        <v>10.5</v>
      </c>
      <c r="I11" s="36">
        <v>8.1</v>
      </c>
      <c r="J11" s="36">
        <v>199.56521739130434</v>
      </c>
      <c r="K11" s="70"/>
    </row>
    <row r="12" spans="2:11" ht="15" customHeight="1" x14ac:dyDescent="0.25">
      <c r="B12" s="299"/>
      <c r="C12" s="299"/>
      <c r="D12" s="260" t="s">
        <v>122</v>
      </c>
      <c r="E12" s="295"/>
      <c r="F12" s="108">
        <v>100</v>
      </c>
      <c r="G12" s="35">
        <v>8.3699999999999992</v>
      </c>
      <c r="H12" s="35">
        <v>10.74</v>
      </c>
      <c r="I12" s="35">
        <v>0.36</v>
      </c>
      <c r="J12" s="35">
        <v>200.12</v>
      </c>
      <c r="K12" s="70"/>
    </row>
    <row r="13" spans="2:11" ht="28.5" x14ac:dyDescent="0.25">
      <c r="B13" s="299"/>
      <c r="C13" s="299"/>
      <c r="D13" s="7" t="s">
        <v>72</v>
      </c>
      <c r="E13" s="295"/>
      <c r="F13" s="107" t="s">
        <v>18</v>
      </c>
      <c r="G13" s="36">
        <v>4.75</v>
      </c>
      <c r="H13" s="36">
        <v>2.94</v>
      </c>
      <c r="I13" s="36">
        <v>36.92</v>
      </c>
      <c r="J13" s="36">
        <v>148.5</v>
      </c>
      <c r="K13" s="70"/>
    </row>
    <row r="14" spans="2:11" ht="15" customHeight="1" x14ac:dyDescent="0.25">
      <c r="B14" s="299"/>
      <c r="C14" s="299"/>
      <c r="D14" s="111" t="s">
        <v>147</v>
      </c>
      <c r="E14" s="295"/>
      <c r="F14" s="2" t="s">
        <v>64</v>
      </c>
      <c r="G14" s="11">
        <v>0.24000000000000002</v>
      </c>
      <c r="H14" s="11">
        <v>9.0000000000000011E-2</v>
      </c>
      <c r="I14" s="10">
        <v>12.42</v>
      </c>
      <c r="J14" s="12">
        <v>54.2</v>
      </c>
      <c r="K14" s="70"/>
    </row>
    <row r="15" spans="2:11" ht="15" customHeight="1" x14ac:dyDescent="0.25">
      <c r="B15" s="299"/>
      <c r="C15" s="299"/>
      <c r="D15" s="112" t="s">
        <v>29</v>
      </c>
      <c r="E15" s="295"/>
      <c r="F15" s="2">
        <v>20</v>
      </c>
      <c r="G15" s="36">
        <v>1.5199999999999998</v>
      </c>
      <c r="H15" s="36">
        <v>0.15999999999999998</v>
      </c>
      <c r="I15" s="36">
        <v>9.8399999999999981</v>
      </c>
      <c r="J15" s="36">
        <v>47</v>
      </c>
      <c r="K15" s="70"/>
    </row>
    <row r="16" spans="2:11" ht="15" customHeight="1" x14ac:dyDescent="0.25">
      <c r="B16" s="299"/>
      <c r="C16" s="299"/>
      <c r="D16" s="16" t="s">
        <v>30</v>
      </c>
      <c r="E16" s="295"/>
      <c r="F16" s="1">
        <v>40</v>
      </c>
      <c r="G16" s="10">
        <v>2.64</v>
      </c>
      <c r="H16" s="10">
        <v>0.48000000000000004</v>
      </c>
      <c r="I16" s="10">
        <v>15.840000000000003</v>
      </c>
      <c r="J16" s="12">
        <v>79.2</v>
      </c>
      <c r="K16" s="70"/>
    </row>
    <row r="17" spans="2:11" ht="15.75" x14ac:dyDescent="0.25">
      <c r="B17" s="299"/>
      <c r="C17" s="299"/>
      <c r="D17" s="43" t="s">
        <v>124</v>
      </c>
      <c r="E17" s="295"/>
      <c r="F17" s="265">
        <v>515</v>
      </c>
      <c r="G17" s="241">
        <f>G10+G11+G13+G14+G15+G16</f>
        <v>19.930000000000003</v>
      </c>
      <c r="H17" s="25">
        <v>18.78</v>
      </c>
      <c r="I17" s="241">
        <v>87.8</v>
      </c>
      <c r="J17" s="25">
        <f>J10+J11+J13+J14+J15+J16</f>
        <v>562.79855072463772</v>
      </c>
      <c r="K17" s="71">
        <v>0.25</v>
      </c>
    </row>
    <row r="18" spans="2:11" ht="15.75" x14ac:dyDescent="0.25">
      <c r="B18" s="300"/>
      <c r="C18" s="300"/>
      <c r="D18" s="19" t="s">
        <v>125</v>
      </c>
      <c r="E18" s="296"/>
      <c r="F18" s="266">
        <v>525</v>
      </c>
      <c r="G18" s="241">
        <f>G10+G12+G13+G14+G15+G16</f>
        <v>20.150000000000002</v>
      </c>
      <c r="H18" s="241">
        <f>H10+H12+H13+H14+H15+H16+H10</f>
        <v>19.73</v>
      </c>
      <c r="I18" s="25">
        <v>79.62</v>
      </c>
      <c r="J18" s="25">
        <f>J10+J12+J13+J14+J15+J16</f>
        <v>563.35333333333335</v>
      </c>
      <c r="K18" s="71">
        <v>0.25</v>
      </c>
    </row>
    <row r="19" spans="2:11" x14ac:dyDescent="0.25">
      <c r="B19" s="116"/>
      <c r="C19" s="116"/>
      <c r="D19" s="116"/>
      <c r="E19" s="116"/>
      <c r="F19" s="116"/>
      <c r="G19" s="116"/>
      <c r="H19" s="116"/>
      <c r="I19" s="116"/>
      <c r="J19" s="116"/>
      <c r="K19" s="116"/>
    </row>
    <row r="20" spans="2:11" ht="15" customHeight="1" x14ac:dyDescent="0.25">
      <c r="B20" s="302" t="s">
        <v>89</v>
      </c>
      <c r="C20" s="303" t="s">
        <v>167</v>
      </c>
      <c r="D20" s="111" t="s">
        <v>110</v>
      </c>
      <c r="E20" s="297" t="s">
        <v>85</v>
      </c>
      <c r="F20" s="3" t="s">
        <v>22</v>
      </c>
      <c r="G20" s="36">
        <v>9.1</v>
      </c>
      <c r="H20" s="36">
        <v>10.28</v>
      </c>
      <c r="I20" s="36">
        <v>22.34</v>
      </c>
      <c r="J20" s="36">
        <v>211.35</v>
      </c>
    </row>
    <row r="21" spans="2:11" ht="15" customHeight="1" x14ac:dyDescent="0.25">
      <c r="B21" s="302"/>
      <c r="C21" s="303"/>
      <c r="D21" s="111" t="s">
        <v>98</v>
      </c>
      <c r="E21" s="297"/>
      <c r="F21" s="2" t="s">
        <v>63</v>
      </c>
      <c r="G21" s="11">
        <v>7.0000000000000007E-2</v>
      </c>
      <c r="H21" s="11">
        <v>0.02</v>
      </c>
      <c r="I21" s="10">
        <v>10</v>
      </c>
      <c r="J21" s="12">
        <v>40</v>
      </c>
    </row>
    <row r="22" spans="2:11" ht="15" customHeight="1" x14ac:dyDescent="0.25">
      <c r="B22" s="302"/>
      <c r="C22" s="303"/>
      <c r="D22" s="111" t="s">
        <v>29</v>
      </c>
      <c r="E22" s="297"/>
      <c r="F22" s="2">
        <v>20</v>
      </c>
      <c r="G22" s="11">
        <v>1.5199999999999998</v>
      </c>
      <c r="H22" s="11">
        <v>0.15999999999999998</v>
      </c>
      <c r="I22" s="10">
        <v>9.8399999999999981</v>
      </c>
      <c r="J22" s="12">
        <v>47</v>
      </c>
    </row>
    <row r="23" spans="2:11" ht="15" customHeight="1" x14ac:dyDescent="0.25">
      <c r="B23" s="302"/>
      <c r="C23" s="303"/>
      <c r="D23" s="112" t="s">
        <v>30</v>
      </c>
      <c r="E23" s="297"/>
      <c r="F23" s="1">
        <v>30</v>
      </c>
      <c r="G23" s="10">
        <v>1.9800000000000002</v>
      </c>
      <c r="H23" s="10">
        <v>0.36</v>
      </c>
      <c r="I23" s="10">
        <v>11.88</v>
      </c>
      <c r="J23" s="12">
        <v>59.4</v>
      </c>
    </row>
    <row r="24" spans="2:11" ht="15.75" x14ac:dyDescent="0.25">
      <c r="B24" s="302"/>
      <c r="C24" s="303"/>
      <c r="D24" s="142" t="s">
        <v>15</v>
      </c>
      <c r="E24" s="297"/>
      <c r="F24" s="9">
        <v>450</v>
      </c>
      <c r="G24" s="156">
        <v>23.29</v>
      </c>
      <c r="H24" s="156">
        <v>24.14</v>
      </c>
      <c r="I24" s="156">
        <v>93</v>
      </c>
      <c r="J24" s="156">
        <v>659.92000000000007</v>
      </c>
      <c r="K24" s="71"/>
    </row>
    <row r="25" spans="2:11" ht="15.75" x14ac:dyDescent="0.25">
      <c r="B25" s="302"/>
      <c r="C25" s="303"/>
      <c r="D25" s="305"/>
      <c r="E25" s="306"/>
      <c r="F25" s="306"/>
      <c r="G25" s="306"/>
      <c r="H25" s="306"/>
      <c r="I25" s="306"/>
      <c r="J25" s="306"/>
    </row>
    <row r="26" spans="2:11" ht="15" customHeight="1" x14ac:dyDescent="0.25">
      <c r="B26" s="302"/>
      <c r="C26" s="303"/>
      <c r="D26" s="261" t="s">
        <v>168</v>
      </c>
      <c r="E26" s="297" t="s">
        <v>87</v>
      </c>
      <c r="F26" s="108">
        <v>100</v>
      </c>
      <c r="G26" s="35">
        <v>8.3699999999999992</v>
      </c>
      <c r="H26" s="35">
        <v>10.74</v>
      </c>
      <c r="I26" s="35">
        <v>0.36</v>
      </c>
      <c r="J26" s="35">
        <v>200.12</v>
      </c>
    </row>
    <row r="27" spans="2:11" ht="15" customHeight="1" x14ac:dyDescent="0.25">
      <c r="B27" s="302"/>
      <c r="C27" s="303"/>
      <c r="D27" s="111" t="s">
        <v>59</v>
      </c>
      <c r="E27" s="297"/>
      <c r="F27" s="2" t="s">
        <v>106</v>
      </c>
      <c r="G27" s="36">
        <v>5.79</v>
      </c>
      <c r="H27" s="36">
        <v>6.9480000000000004</v>
      </c>
      <c r="I27" s="36">
        <v>56.75</v>
      </c>
      <c r="J27" s="36">
        <v>246.4</v>
      </c>
    </row>
    <row r="28" spans="2:11" ht="15" customHeight="1" x14ac:dyDescent="0.25">
      <c r="B28" s="302"/>
      <c r="C28" s="303"/>
      <c r="D28" s="111" t="s">
        <v>98</v>
      </c>
      <c r="E28" s="297"/>
      <c r="F28" s="2" t="s">
        <v>63</v>
      </c>
      <c r="G28" s="11">
        <v>7.0000000000000007E-2</v>
      </c>
      <c r="H28" s="11">
        <v>0.02</v>
      </c>
      <c r="I28" s="10">
        <v>10</v>
      </c>
      <c r="J28" s="12">
        <v>40</v>
      </c>
    </row>
    <row r="29" spans="2:11" ht="15" customHeight="1" x14ac:dyDescent="0.25">
      <c r="B29" s="302"/>
      <c r="C29" s="303"/>
      <c r="D29" s="112" t="s">
        <v>29</v>
      </c>
      <c r="E29" s="297"/>
      <c r="F29" s="263">
        <v>20</v>
      </c>
      <c r="G29" s="23">
        <v>1.5199999999999998</v>
      </c>
      <c r="H29" s="23">
        <v>0.15999999999999998</v>
      </c>
      <c r="I29" s="23">
        <v>9.8399999999999981</v>
      </c>
      <c r="J29" s="24">
        <v>47</v>
      </c>
    </row>
    <row r="30" spans="2:11" ht="15" customHeight="1" x14ac:dyDescent="0.25">
      <c r="B30" s="302"/>
      <c r="C30" s="303"/>
      <c r="D30" s="16" t="s">
        <v>30</v>
      </c>
      <c r="E30" s="297"/>
      <c r="F30" s="263">
        <v>30</v>
      </c>
      <c r="G30" s="23">
        <v>1.98</v>
      </c>
      <c r="H30" s="23">
        <v>0.36</v>
      </c>
      <c r="I30" s="23">
        <v>11.88</v>
      </c>
      <c r="J30" s="23">
        <v>59.400000000000006</v>
      </c>
    </row>
    <row r="31" spans="2:11" ht="15.75" x14ac:dyDescent="0.25">
      <c r="B31" s="302"/>
      <c r="C31" s="303"/>
      <c r="D31" s="19" t="s">
        <v>125</v>
      </c>
      <c r="E31" s="297"/>
      <c r="F31" s="144">
        <v>575</v>
      </c>
      <c r="G31" s="259">
        <f>G26+G27+G28+G29+G30</f>
        <v>17.73</v>
      </c>
      <c r="H31" s="259">
        <f>H26+H27+H28+H29+H30</f>
        <v>18.228000000000002</v>
      </c>
      <c r="I31" s="259">
        <f>I26+I27+I28+I29+I30</f>
        <v>88.83</v>
      </c>
      <c r="J31" s="259">
        <f>J26+J27+J28+J29+J30</f>
        <v>592.91999999999996</v>
      </c>
      <c r="K31" s="71"/>
    </row>
  </sheetData>
  <mergeCells count="9">
    <mergeCell ref="C3:C18"/>
    <mergeCell ref="E10:E18"/>
    <mergeCell ref="E26:E31"/>
    <mergeCell ref="C20:C31"/>
    <mergeCell ref="B20:B31"/>
    <mergeCell ref="E3:E8"/>
    <mergeCell ref="E20:E24"/>
    <mergeCell ref="D25:J25"/>
    <mergeCell ref="B3:B18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zoomScale="80" zoomScaleNormal="80" workbookViewId="0">
      <selection activeCell="M13" sqref="M13"/>
    </sheetView>
  </sheetViews>
  <sheetFormatPr defaultRowHeight="15" x14ac:dyDescent="0.25"/>
  <cols>
    <col min="1" max="1" width="24.5703125" style="168" customWidth="1"/>
    <col min="2" max="2" width="9.5703125" style="168" bestFit="1" customWidth="1"/>
    <col min="3" max="3" width="10.5703125" style="168" customWidth="1"/>
    <col min="4" max="4" width="27.28515625" style="168" customWidth="1"/>
    <col min="5" max="5" width="12.7109375" style="168" customWidth="1"/>
    <col min="6" max="6" width="14.7109375" style="168" customWidth="1"/>
    <col min="7" max="7" width="26.140625" style="168" customWidth="1"/>
    <col min="8" max="9" width="9.5703125" style="168" bestFit="1" customWidth="1"/>
    <col min="10" max="10" width="22.140625" style="168" customWidth="1"/>
    <col min="11" max="12" width="9.5703125" style="168" bestFit="1" customWidth="1"/>
    <col min="13" max="13" width="22.42578125" style="168" customWidth="1"/>
    <col min="14" max="15" width="9.5703125" style="168" bestFit="1" customWidth="1"/>
    <col min="16" max="16" width="25" style="168" customWidth="1"/>
    <col min="17" max="20" width="9.5703125" style="168" bestFit="1" customWidth="1"/>
    <col min="21" max="16384" width="9.140625" style="168"/>
  </cols>
  <sheetData>
    <row r="1" spans="1:18" ht="18" x14ac:dyDescent="0.25">
      <c r="A1" s="277" t="s">
        <v>233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160"/>
    </row>
    <row r="2" spans="1:18" ht="18" x14ac:dyDescent="0.25">
      <c r="A2" s="277"/>
      <c r="B2" s="277"/>
      <c r="C2" s="277"/>
      <c r="D2" s="277"/>
      <c r="E2" s="160"/>
      <c r="F2" s="160"/>
      <c r="G2" s="160"/>
      <c r="H2" s="160"/>
      <c r="I2" s="160"/>
      <c r="J2" s="160"/>
      <c r="K2" s="160"/>
      <c r="L2" s="160"/>
      <c r="M2" s="277" t="s">
        <v>231</v>
      </c>
      <c r="N2" s="277"/>
      <c r="O2" s="277"/>
      <c r="P2" s="277"/>
      <c r="Q2" s="160"/>
      <c r="R2" s="160"/>
    </row>
    <row r="3" spans="1:18" ht="18" customHeight="1" x14ac:dyDescent="0.25">
      <c r="A3" s="319" t="s">
        <v>90</v>
      </c>
      <c r="B3" s="319"/>
      <c r="C3" s="319"/>
      <c r="D3" s="319"/>
      <c r="E3" s="160"/>
      <c r="F3" s="160"/>
      <c r="G3" s="160"/>
      <c r="H3" s="160"/>
      <c r="I3" s="160"/>
      <c r="J3" s="160"/>
      <c r="K3" s="160"/>
      <c r="L3" s="160"/>
      <c r="M3" s="278" t="s">
        <v>230</v>
      </c>
      <c r="N3" s="278"/>
      <c r="O3" s="278"/>
      <c r="P3" s="278"/>
      <c r="Q3" s="278"/>
      <c r="R3" s="278"/>
    </row>
    <row r="4" spans="1:18" ht="15.75" x14ac:dyDescent="0.25">
      <c r="A4" s="320" t="s">
        <v>25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</row>
    <row r="5" spans="1:18" x14ac:dyDescent="0.25">
      <c r="A5" s="315" t="s">
        <v>14</v>
      </c>
      <c r="B5" s="316"/>
      <c r="C5" s="317"/>
      <c r="D5" s="315" t="s">
        <v>16</v>
      </c>
      <c r="E5" s="316"/>
      <c r="F5" s="317"/>
      <c r="G5" s="315" t="s">
        <v>17</v>
      </c>
      <c r="H5" s="316"/>
      <c r="I5" s="317"/>
      <c r="J5" s="315" t="s">
        <v>19</v>
      </c>
      <c r="K5" s="316"/>
      <c r="L5" s="317"/>
      <c r="M5" s="315" t="s">
        <v>20</v>
      </c>
      <c r="N5" s="316"/>
      <c r="O5" s="317"/>
      <c r="P5" s="318" t="s">
        <v>21</v>
      </c>
      <c r="Q5" s="318"/>
      <c r="R5" s="318"/>
    </row>
    <row r="6" spans="1:18" ht="36" customHeight="1" x14ac:dyDescent="0.25">
      <c r="A6" s="117" t="s">
        <v>0</v>
      </c>
      <c r="B6" s="312" t="s">
        <v>26</v>
      </c>
      <c r="C6" s="313"/>
      <c r="D6" s="118" t="s">
        <v>0</v>
      </c>
      <c r="E6" s="312" t="s">
        <v>26</v>
      </c>
      <c r="F6" s="313"/>
      <c r="G6" s="117" t="s">
        <v>0</v>
      </c>
      <c r="H6" s="312" t="s">
        <v>26</v>
      </c>
      <c r="I6" s="313"/>
      <c r="J6" s="117" t="s">
        <v>0</v>
      </c>
      <c r="K6" s="312" t="s">
        <v>26</v>
      </c>
      <c r="L6" s="313"/>
      <c r="M6" s="117" t="s">
        <v>0</v>
      </c>
      <c r="N6" s="312" t="s">
        <v>26</v>
      </c>
      <c r="O6" s="313"/>
      <c r="P6" s="117" t="s">
        <v>0</v>
      </c>
      <c r="Q6" s="312" t="s">
        <v>26</v>
      </c>
      <c r="R6" s="313"/>
    </row>
    <row r="7" spans="1:18" ht="30" customHeight="1" x14ac:dyDescent="0.25">
      <c r="A7" s="119"/>
      <c r="B7" s="120" t="s">
        <v>91</v>
      </c>
      <c r="C7" s="119" t="s">
        <v>92</v>
      </c>
      <c r="D7" s="118"/>
      <c r="E7" s="120" t="s">
        <v>91</v>
      </c>
      <c r="F7" s="119" t="s">
        <v>92</v>
      </c>
      <c r="G7" s="119"/>
      <c r="H7" s="120" t="s">
        <v>91</v>
      </c>
      <c r="I7" s="119" t="s">
        <v>92</v>
      </c>
      <c r="J7" s="119"/>
      <c r="K7" s="120" t="s">
        <v>91</v>
      </c>
      <c r="L7" s="119" t="s">
        <v>92</v>
      </c>
      <c r="M7" s="119"/>
      <c r="N7" s="120" t="s">
        <v>91</v>
      </c>
      <c r="O7" s="119" t="s">
        <v>92</v>
      </c>
      <c r="P7" s="119"/>
      <c r="Q7" s="120" t="s">
        <v>91</v>
      </c>
      <c r="R7" s="121" t="s">
        <v>92</v>
      </c>
    </row>
    <row r="8" spans="1:18" ht="30" x14ac:dyDescent="0.25">
      <c r="A8" s="122"/>
      <c r="B8" s="123"/>
      <c r="C8" s="123"/>
      <c r="D8" s="41" t="s">
        <v>175</v>
      </c>
      <c r="E8" s="124">
        <v>100</v>
      </c>
      <c r="F8" s="124" t="s">
        <v>159</v>
      </c>
      <c r="G8" s="125"/>
      <c r="H8" s="126"/>
      <c r="I8" s="126"/>
      <c r="J8" s="169"/>
      <c r="K8" s="170"/>
      <c r="L8" s="171"/>
      <c r="M8" s="41"/>
      <c r="N8" s="124"/>
      <c r="O8" s="124"/>
      <c r="P8" s="41" t="s">
        <v>32</v>
      </c>
      <c r="Q8" s="124">
        <v>100</v>
      </c>
      <c r="R8" s="172" t="s">
        <v>159</v>
      </c>
    </row>
    <row r="9" spans="1:18" ht="49.5" customHeight="1" x14ac:dyDescent="0.25">
      <c r="A9" s="41" t="s">
        <v>139</v>
      </c>
      <c r="B9" s="124">
        <v>60</v>
      </c>
      <c r="C9" s="124" t="s">
        <v>159</v>
      </c>
      <c r="D9" s="169" t="s">
        <v>46</v>
      </c>
      <c r="E9" s="172">
        <v>10</v>
      </c>
      <c r="F9" s="173" t="s">
        <v>159</v>
      </c>
      <c r="G9" s="41" t="s">
        <v>96</v>
      </c>
      <c r="H9" s="124">
        <v>60</v>
      </c>
      <c r="I9" s="124" t="s">
        <v>159</v>
      </c>
      <c r="J9" s="169" t="s">
        <v>158</v>
      </c>
      <c r="K9" s="170">
        <v>60</v>
      </c>
      <c r="L9" s="171">
        <v>100</v>
      </c>
      <c r="M9" s="41" t="s">
        <v>62</v>
      </c>
      <c r="N9" s="124">
        <v>60</v>
      </c>
      <c r="O9" s="124" t="s">
        <v>159</v>
      </c>
      <c r="P9" s="41" t="s">
        <v>46</v>
      </c>
      <c r="Q9" s="124">
        <v>10</v>
      </c>
      <c r="R9" s="124" t="s">
        <v>159</v>
      </c>
    </row>
    <row r="10" spans="1:18" ht="84.75" customHeight="1" x14ac:dyDescent="0.25">
      <c r="A10" s="41" t="s">
        <v>93</v>
      </c>
      <c r="B10" s="127">
        <v>90</v>
      </c>
      <c r="C10" s="127" t="s">
        <v>159</v>
      </c>
      <c r="D10" s="41" t="s">
        <v>161</v>
      </c>
      <c r="E10" s="215" t="s">
        <v>23</v>
      </c>
      <c r="F10" s="127" t="s">
        <v>23</v>
      </c>
      <c r="G10" s="41" t="s">
        <v>188</v>
      </c>
      <c r="H10" s="127" t="s">
        <v>45</v>
      </c>
      <c r="I10" s="127" t="s">
        <v>176</v>
      </c>
      <c r="J10" s="41" t="s">
        <v>177</v>
      </c>
      <c r="K10" s="128" t="s">
        <v>23</v>
      </c>
      <c r="L10" s="128" t="s">
        <v>23</v>
      </c>
      <c r="M10" s="41" t="s">
        <v>162</v>
      </c>
      <c r="N10" s="128">
        <v>90</v>
      </c>
      <c r="O10" s="128" t="s">
        <v>179</v>
      </c>
      <c r="P10" s="41" t="s">
        <v>141</v>
      </c>
      <c r="Q10" s="128" t="s">
        <v>109</v>
      </c>
      <c r="R10" s="128" t="s">
        <v>159</v>
      </c>
    </row>
    <row r="11" spans="1:18" ht="93" customHeight="1" x14ac:dyDescent="0.25">
      <c r="A11" s="140" t="s">
        <v>200</v>
      </c>
      <c r="B11" s="141" t="s">
        <v>27</v>
      </c>
      <c r="C11" s="262" t="s">
        <v>27</v>
      </c>
      <c r="E11" s="124"/>
      <c r="F11" s="124"/>
      <c r="G11" s="41"/>
      <c r="H11" s="127"/>
      <c r="I11" s="127"/>
      <c r="J11" s="209"/>
      <c r="K11" s="209"/>
      <c r="L11" s="209"/>
      <c r="M11" s="41"/>
      <c r="N11" s="128"/>
      <c r="O11" s="128"/>
      <c r="P11" s="268" t="s">
        <v>209</v>
      </c>
      <c r="Q11" s="217" t="s">
        <v>97</v>
      </c>
      <c r="R11" s="3" t="s">
        <v>97</v>
      </c>
    </row>
    <row r="12" spans="1:18" ht="90" customHeight="1" x14ac:dyDescent="0.25">
      <c r="A12" s="226"/>
      <c r="B12" s="225"/>
      <c r="C12" s="225"/>
      <c r="D12" s="41"/>
      <c r="E12" s="124"/>
      <c r="F12" s="124"/>
      <c r="G12" s="41"/>
      <c r="H12" s="127"/>
      <c r="I12" s="127"/>
      <c r="J12" s="209"/>
      <c r="K12" s="209"/>
      <c r="L12" s="209"/>
      <c r="M12" s="41"/>
      <c r="N12" s="128"/>
      <c r="O12" s="128"/>
      <c r="P12" s="268" t="s">
        <v>211</v>
      </c>
      <c r="Q12" s="217" t="s">
        <v>138</v>
      </c>
      <c r="R12" s="148" t="s">
        <v>138</v>
      </c>
    </row>
    <row r="13" spans="1:18" ht="86.25" customHeight="1" x14ac:dyDescent="0.25">
      <c r="A13" s="41" t="s">
        <v>94</v>
      </c>
      <c r="B13" s="128" t="s">
        <v>18</v>
      </c>
      <c r="C13" s="128" t="s">
        <v>99</v>
      </c>
      <c r="D13" s="174" t="s">
        <v>37</v>
      </c>
      <c r="E13" s="175" t="s">
        <v>18</v>
      </c>
      <c r="F13" s="175">
        <v>150</v>
      </c>
      <c r="G13" s="41" t="s">
        <v>163</v>
      </c>
      <c r="H13" s="128" t="s">
        <v>18</v>
      </c>
      <c r="I13" s="128">
        <v>150</v>
      </c>
      <c r="J13" s="41" t="s">
        <v>178</v>
      </c>
      <c r="K13" s="128" t="s">
        <v>18</v>
      </c>
      <c r="L13" s="128">
        <v>150</v>
      </c>
      <c r="M13" s="41" t="s">
        <v>180</v>
      </c>
      <c r="N13" s="128" t="s">
        <v>18</v>
      </c>
      <c r="O13" s="128">
        <v>150</v>
      </c>
      <c r="P13" s="41"/>
      <c r="Q13" s="128"/>
      <c r="R13" s="128"/>
    </row>
    <row r="14" spans="1:18" ht="63.75" customHeight="1" x14ac:dyDescent="0.25">
      <c r="A14" s="169" t="s">
        <v>126</v>
      </c>
      <c r="B14" s="176">
        <v>200</v>
      </c>
      <c r="C14" s="176">
        <v>200</v>
      </c>
      <c r="D14" s="41" t="s">
        <v>207</v>
      </c>
      <c r="E14" s="128" t="s">
        <v>64</v>
      </c>
      <c r="F14" s="128" t="s">
        <v>64</v>
      </c>
      <c r="G14" s="169" t="s">
        <v>28</v>
      </c>
      <c r="H14" s="172" t="s">
        <v>63</v>
      </c>
      <c r="I14" s="172" t="s">
        <v>63</v>
      </c>
      <c r="J14" s="41" t="s">
        <v>223</v>
      </c>
      <c r="K14" s="128">
        <v>200</v>
      </c>
      <c r="L14" s="137" t="s">
        <v>54</v>
      </c>
      <c r="M14" s="41" t="s">
        <v>229</v>
      </c>
      <c r="N14" s="128" t="s">
        <v>181</v>
      </c>
      <c r="O14" s="128" t="s">
        <v>64</v>
      </c>
      <c r="P14" s="169" t="s">
        <v>182</v>
      </c>
      <c r="Q14" s="172">
        <v>200</v>
      </c>
      <c r="R14" s="172" t="s">
        <v>63</v>
      </c>
    </row>
    <row r="15" spans="1:18" ht="15.75" x14ac:dyDescent="0.25">
      <c r="A15" s="169" t="s">
        <v>143</v>
      </c>
      <c r="B15" s="176">
        <v>40</v>
      </c>
      <c r="C15" s="176" t="s">
        <v>159</v>
      </c>
      <c r="D15" s="41"/>
      <c r="E15" s="128"/>
      <c r="F15" s="128"/>
      <c r="G15" s="169"/>
      <c r="H15" s="172"/>
      <c r="I15" s="172"/>
      <c r="J15" s="41"/>
      <c r="K15" s="128"/>
      <c r="L15" s="128"/>
      <c r="M15" s="41"/>
      <c r="N15" s="128"/>
      <c r="O15" s="128"/>
      <c r="P15" s="169"/>
      <c r="Q15" s="213"/>
      <c r="R15" s="213"/>
    </row>
    <row r="16" spans="1:18" x14ac:dyDescent="0.25">
      <c r="A16" s="41" t="s">
        <v>29</v>
      </c>
      <c r="B16" s="124" t="s">
        <v>159</v>
      </c>
      <c r="C16" s="124">
        <v>25</v>
      </c>
      <c r="D16" s="41" t="s">
        <v>29</v>
      </c>
      <c r="E16" s="124">
        <v>25</v>
      </c>
      <c r="F16" s="124">
        <v>20</v>
      </c>
      <c r="G16" s="41" t="s">
        <v>29</v>
      </c>
      <c r="H16" s="124">
        <v>20</v>
      </c>
      <c r="I16" s="124">
        <v>20</v>
      </c>
      <c r="J16" s="41" t="s">
        <v>29</v>
      </c>
      <c r="K16" s="124">
        <v>20</v>
      </c>
      <c r="L16" s="124">
        <v>20</v>
      </c>
      <c r="M16" s="41" t="s">
        <v>29</v>
      </c>
      <c r="N16" s="124">
        <v>20</v>
      </c>
      <c r="O16" s="124">
        <v>20</v>
      </c>
      <c r="P16" s="41" t="s">
        <v>29</v>
      </c>
      <c r="Q16" s="124">
        <v>40</v>
      </c>
      <c r="R16" s="124">
        <v>30</v>
      </c>
    </row>
    <row r="17" spans="1:20" x14ac:dyDescent="0.25">
      <c r="A17" s="41" t="s">
        <v>30</v>
      </c>
      <c r="B17" s="124">
        <v>20</v>
      </c>
      <c r="C17" s="124">
        <v>20</v>
      </c>
      <c r="D17" s="41" t="s">
        <v>30</v>
      </c>
      <c r="E17" s="124" t="s">
        <v>159</v>
      </c>
      <c r="F17" s="124">
        <v>20</v>
      </c>
      <c r="G17" s="41" t="s">
        <v>30</v>
      </c>
      <c r="H17" s="124">
        <v>20</v>
      </c>
      <c r="I17" s="124">
        <v>20</v>
      </c>
      <c r="J17" s="211" t="s">
        <v>30</v>
      </c>
      <c r="K17" s="212">
        <v>20</v>
      </c>
      <c r="L17" s="212">
        <v>20</v>
      </c>
      <c r="M17" s="41" t="s">
        <v>30</v>
      </c>
      <c r="N17" s="124">
        <v>20</v>
      </c>
      <c r="O17" s="124">
        <v>20</v>
      </c>
      <c r="P17" s="41"/>
      <c r="Q17" s="124"/>
      <c r="R17" s="124"/>
    </row>
    <row r="18" spans="1:20" ht="15.75" x14ac:dyDescent="0.25">
      <c r="A18" s="8" t="s">
        <v>15</v>
      </c>
      <c r="B18" s="9">
        <v>665</v>
      </c>
      <c r="C18" s="9">
        <v>498</v>
      </c>
      <c r="D18" s="8" t="s">
        <v>15</v>
      </c>
      <c r="E18" s="9">
        <v>590</v>
      </c>
      <c r="F18" s="9">
        <v>490</v>
      </c>
      <c r="G18" s="8" t="s">
        <v>15</v>
      </c>
      <c r="H18" s="9">
        <v>545</v>
      </c>
      <c r="I18" s="9">
        <v>480</v>
      </c>
      <c r="J18" s="8" t="s">
        <v>15</v>
      </c>
      <c r="K18" s="9">
        <v>555</v>
      </c>
      <c r="L18" s="9">
        <v>590</v>
      </c>
      <c r="M18" s="8" t="s">
        <v>15</v>
      </c>
      <c r="N18" s="9">
        <v>545</v>
      </c>
      <c r="O18" s="129">
        <v>470</v>
      </c>
      <c r="P18" s="130" t="s">
        <v>15</v>
      </c>
      <c r="Q18" s="9">
        <v>525</v>
      </c>
      <c r="R18" s="9">
        <v>480</v>
      </c>
    </row>
    <row r="19" spans="1:20" ht="15.75" x14ac:dyDescent="0.25">
      <c r="A19" s="219" t="s">
        <v>166</v>
      </c>
      <c r="B19" s="218">
        <v>675</v>
      </c>
      <c r="C19" s="9"/>
      <c r="D19" s="8"/>
      <c r="E19" s="9"/>
      <c r="F19" s="9"/>
      <c r="G19" s="8"/>
      <c r="H19" s="9"/>
      <c r="I19" s="9"/>
      <c r="J19" s="8"/>
      <c r="K19" s="9"/>
      <c r="L19" s="9"/>
      <c r="M19" s="8"/>
      <c r="N19" s="9"/>
      <c r="O19" s="129"/>
      <c r="P19" s="219" t="s">
        <v>166</v>
      </c>
      <c r="Q19" s="218">
        <v>600</v>
      </c>
      <c r="R19" s="9"/>
    </row>
    <row r="20" spans="1:20" ht="15.75" x14ac:dyDescent="0.25">
      <c r="A20" s="131" t="s">
        <v>81</v>
      </c>
      <c r="B20" s="138">
        <v>19.59</v>
      </c>
      <c r="C20" s="273">
        <v>18.7</v>
      </c>
      <c r="D20" s="131"/>
      <c r="E20" s="138">
        <v>20.16</v>
      </c>
      <c r="F20" s="273">
        <v>23.48</v>
      </c>
      <c r="G20" s="139"/>
      <c r="H20" s="138">
        <v>17.940000000000001</v>
      </c>
      <c r="I20" s="273">
        <v>15.87</v>
      </c>
      <c r="J20" s="139"/>
      <c r="K20" s="138">
        <v>16.04</v>
      </c>
      <c r="L20" s="273">
        <v>16.47</v>
      </c>
      <c r="M20" s="139"/>
      <c r="N20" s="138">
        <v>19.510000000000002</v>
      </c>
      <c r="O20" s="273">
        <v>17.82</v>
      </c>
      <c r="P20" s="139"/>
      <c r="Q20" s="138">
        <v>19.579999999999998</v>
      </c>
      <c r="R20" s="138">
        <v>14.21</v>
      </c>
      <c r="S20" s="183">
        <f t="shared" ref="S20:T23" si="0">B20+E20+H20+K20+N20+Q20</f>
        <v>112.82</v>
      </c>
      <c r="T20" s="183">
        <f t="shared" si="0"/>
        <v>106.55000000000001</v>
      </c>
    </row>
    <row r="21" spans="1:20" ht="15.75" x14ac:dyDescent="0.25">
      <c r="A21" s="131" t="s">
        <v>82</v>
      </c>
      <c r="B21" s="138">
        <v>20.46</v>
      </c>
      <c r="C21" s="273">
        <v>16.75</v>
      </c>
      <c r="D21" s="131"/>
      <c r="E21" s="138">
        <v>20.71</v>
      </c>
      <c r="F21" s="273">
        <v>12.84</v>
      </c>
      <c r="G21" s="139"/>
      <c r="H21" s="138">
        <v>21.3</v>
      </c>
      <c r="I21" s="273">
        <v>8.82</v>
      </c>
      <c r="J21" s="139"/>
      <c r="K21" s="138">
        <v>16.559999999999999</v>
      </c>
      <c r="L21" s="273">
        <v>14.44</v>
      </c>
      <c r="M21" s="139"/>
      <c r="N21" s="138">
        <v>19.27</v>
      </c>
      <c r="O21" s="273">
        <v>11.83</v>
      </c>
      <c r="P21" s="139"/>
      <c r="Q21" s="138">
        <v>19.239999999999998</v>
      </c>
      <c r="R21" s="138">
        <v>17.059999999999999</v>
      </c>
      <c r="S21" s="183">
        <f t="shared" si="0"/>
        <v>117.53999999999999</v>
      </c>
      <c r="T21" s="183">
        <f t="shared" si="0"/>
        <v>81.739999999999995</v>
      </c>
    </row>
    <row r="22" spans="1:20" ht="15.75" x14ac:dyDescent="0.25">
      <c r="A22" s="207" t="s">
        <v>83</v>
      </c>
      <c r="B22" s="138">
        <v>87.9</v>
      </c>
      <c r="C22" s="273">
        <v>84.45</v>
      </c>
      <c r="D22" s="159"/>
      <c r="E22" s="138">
        <v>80.680000000000007</v>
      </c>
      <c r="F22" s="273">
        <v>68.98</v>
      </c>
      <c r="G22" s="139"/>
      <c r="H22" s="138">
        <v>94.25</v>
      </c>
      <c r="I22" s="273">
        <v>89.93</v>
      </c>
      <c r="J22" s="139"/>
      <c r="K22" s="138">
        <v>63.86</v>
      </c>
      <c r="L22" s="273">
        <v>75.06</v>
      </c>
      <c r="M22" s="139"/>
      <c r="N22" s="138">
        <v>81.3</v>
      </c>
      <c r="O22" s="273">
        <v>82.09</v>
      </c>
      <c r="P22" s="139"/>
      <c r="Q22" s="138">
        <v>80.3</v>
      </c>
      <c r="R22" s="138">
        <v>54.02</v>
      </c>
      <c r="S22" s="183">
        <f t="shared" si="0"/>
        <v>488.29000000000008</v>
      </c>
      <c r="T22" s="183">
        <f t="shared" si="0"/>
        <v>454.53</v>
      </c>
    </row>
    <row r="23" spans="1:20" ht="15.75" x14ac:dyDescent="0.25">
      <c r="A23" s="207" t="s">
        <v>84</v>
      </c>
      <c r="B23" s="138">
        <v>616.30999999999995</v>
      </c>
      <c r="C23" s="273">
        <v>617.97</v>
      </c>
      <c r="D23" s="159"/>
      <c r="E23" s="138">
        <v>601.08000000000004</v>
      </c>
      <c r="F23" s="273">
        <v>506.49</v>
      </c>
      <c r="G23" s="139"/>
      <c r="H23" s="138">
        <v>631.66</v>
      </c>
      <c r="I23" s="273">
        <v>510.06</v>
      </c>
      <c r="J23" s="139"/>
      <c r="K23" s="138">
        <v>456.83</v>
      </c>
      <c r="L23" s="273">
        <v>483.84</v>
      </c>
      <c r="M23" s="139"/>
      <c r="N23" s="138">
        <v>569.52</v>
      </c>
      <c r="O23" s="273">
        <v>516.95000000000005</v>
      </c>
      <c r="P23" s="139"/>
      <c r="Q23" s="138">
        <v>561.58000000000004</v>
      </c>
      <c r="R23" s="138">
        <v>389.99</v>
      </c>
      <c r="S23" s="183">
        <f t="shared" si="0"/>
        <v>3436.9799999999996</v>
      </c>
      <c r="T23" s="183">
        <f t="shared" si="0"/>
        <v>3025.3</v>
      </c>
    </row>
    <row r="24" spans="1:20" ht="15.75" x14ac:dyDescent="0.25">
      <c r="A24" s="214"/>
      <c r="B24" s="138"/>
      <c r="C24" s="138"/>
      <c r="D24" s="214"/>
      <c r="E24" s="138"/>
      <c r="F24" s="138"/>
      <c r="G24" s="139"/>
      <c r="H24" s="138"/>
      <c r="I24" s="138"/>
      <c r="J24" s="139"/>
      <c r="K24" s="138"/>
      <c r="L24" s="138"/>
      <c r="M24" s="139"/>
      <c r="N24" s="138"/>
      <c r="O24" s="138"/>
      <c r="P24" s="139"/>
      <c r="Q24" s="138"/>
      <c r="R24" s="138"/>
      <c r="S24" s="216"/>
      <c r="T24" s="216"/>
    </row>
    <row r="25" spans="1:20" x14ac:dyDescent="0.25">
      <c r="A25" s="132"/>
      <c r="B25" s="133"/>
      <c r="C25" s="133"/>
      <c r="D25" s="177"/>
      <c r="E25" s="133"/>
      <c r="F25" s="133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</row>
    <row r="26" spans="1:20" ht="40.5" customHeight="1" x14ac:dyDescent="0.25">
      <c r="A26" s="314" t="s">
        <v>95</v>
      </c>
      <c r="B26" s="314"/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</row>
    <row r="27" spans="1:20" x14ac:dyDescent="0.25">
      <c r="A27" s="315" t="s">
        <v>14</v>
      </c>
      <c r="B27" s="316"/>
      <c r="C27" s="317"/>
      <c r="D27" s="315" t="s">
        <v>16</v>
      </c>
      <c r="E27" s="316"/>
      <c r="F27" s="317"/>
      <c r="G27" s="315" t="s">
        <v>17</v>
      </c>
      <c r="H27" s="316"/>
      <c r="I27" s="317"/>
      <c r="J27" s="318" t="s">
        <v>19</v>
      </c>
      <c r="K27" s="318"/>
      <c r="L27" s="318"/>
      <c r="M27" s="315" t="s">
        <v>20</v>
      </c>
      <c r="N27" s="316"/>
      <c r="O27" s="317"/>
      <c r="P27" s="318" t="s">
        <v>21</v>
      </c>
      <c r="Q27" s="318"/>
      <c r="R27" s="318"/>
    </row>
    <row r="28" spans="1:20" ht="24.75" customHeight="1" x14ac:dyDescent="0.25">
      <c r="A28" s="117" t="s">
        <v>0</v>
      </c>
      <c r="B28" s="312" t="s">
        <v>26</v>
      </c>
      <c r="C28" s="313"/>
      <c r="D28" s="117" t="s">
        <v>0</v>
      </c>
      <c r="E28" s="312" t="s">
        <v>26</v>
      </c>
      <c r="F28" s="313"/>
      <c r="G28" s="117" t="s">
        <v>0</v>
      </c>
      <c r="H28" s="312" t="s">
        <v>26</v>
      </c>
      <c r="I28" s="313"/>
      <c r="J28" s="117" t="s">
        <v>0</v>
      </c>
      <c r="K28" s="312" t="s">
        <v>26</v>
      </c>
      <c r="L28" s="313"/>
      <c r="M28" s="118" t="s">
        <v>0</v>
      </c>
      <c r="N28" s="312" t="s">
        <v>26</v>
      </c>
      <c r="O28" s="313"/>
      <c r="P28" s="117" t="s">
        <v>0</v>
      </c>
      <c r="Q28" s="312" t="s">
        <v>26</v>
      </c>
      <c r="R28" s="313"/>
    </row>
    <row r="29" spans="1:20" ht="30" customHeight="1" x14ac:dyDescent="0.25">
      <c r="A29" s="119"/>
      <c r="B29" s="120" t="s">
        <v>91</v>
      </c>
      <c r="C29" s="119" t="s">
        <v>92</v>
      </c>
      <c r="D29" s="119"/>
      <c r="E29" s="120" t="s">
        <v>91</v>
      </c>
      <c r="F29" s="119" t="s">
        <v>92</v>
      </c>
      <c r="G29" s="119"/>
      <c r="H29" s="120" t="s">
        <v>91</v>
      </c>
      <c r="I29" s="119" t="s">
        <v>92</v>
      </c>
      <c r="J29" s="119"/>
      <c r="K29" s="134" t="s">
        <v>91</v>
      </c>
      <c r="L29" s="121" t="s">
        <v>92</v>
      </c>
      <c r="M29" s="135"/>
      <c r="N29" s="120" t="s">
        <v>91</v>
      </c>
      <c r="O29" s="119" t="s">
        <v>92</v>
      </c>
      <c r="P29" s="119"/>
      <c r="Q29" s="134" t="s">
        <v>91</v>
      </c>
      <c r="R29" s="121" t="s">
        <v>92</v>
      </c>
    </row>
    <row r="30" spans="1:20" ht="15.75" x14ac:dyDescent="0.25">
      <c r="A30" s="139"/>
      <c r="B30" s="139"/>
      <c r="C30" s="139"/>
      <c r="D30" s="122"/>
      <c r="E30" s="123"/>
      <c r="F30" s="123"/>
      <c r="G30" s="41"/>
      <c r="H30" s="124"/>
      <c r="I30" s="124"/>
      <c r="J30" s="41"/>
      <c r="K30" s="124"/>
      <c r="L30" s="124"/>
      <c r="M30" s="41"/>
      <c r="N30" s="124"/>
      <c r="O30" s="124"/>
      <c r="P30" s="41"/>
      <c r="Q30" s="124"/>
      <c r="R30" s="124"/>
    </row>
    <row r="31" spans="1:20" ht="48" customHeight="1" x14ac:dyDescent="0.25">
      <c r="A31" s="41" t="s">
        <v>175</v>
      </c>
      <c r="B31" s="124">
        <v>100</v>
      </c>
      <c r="C31" s="124" t="s">
        <v>159</v>
      </c>
      <c r="D31" s="169" t="s">
        <v>140</v>
      </c>
      <c r="E31" s="172">
        <v>60</v>
      </c>
      <c r="F31" s="173" t="s">
        <v>159</v>
      </c>
      <c r="G31" s="169" t="s">
        <v>96</v>
      </c>
      <c r="H31" s="172">
        <v>60</v>
      </c>
      <c r="I31" s="172" t="s">
        <v>159</v>
      </c>
      <c r="J31" s="41" t="s">
        <v>175</v>
      </c>
      <c r="K31" s="124">
        <v>100</v>
      </c>
      <c r="L31" s="124" t="s">
        <v>159</v>
      </c>
      <c r="M31" s="41" t="s">
        <v>149</v>
      </c>
      <c r="N31" s="124">
        <v>60</v>
      </c>
      <c r="O31" s="124">
        <v>100</v>
      </c>
      <c r="P31" s="41" t="s">
        <v>32</v>
      </c>
      <c r="Q31" s="124">
        <v>100</v>
      </c>
      <c r="R31" s="124" t="s">
        <v>159</v>
      </c>
    </row>
    <row r="32" spans="1:20" ht="52.5" customHeight="1" x14ac:dyDescent="0.25">
      <c r="A32" s="41" t="s">
        <v>201</v>
      </c>
      <c r="B32" s="136" t="s">
        <v>45</v>
      </c>
      <c r="C32" s="136" t="s">
        <v>27</v>
      </c>
      <c r="D32" s="41"/>
      <c r="E32" s="127"/>
      <c r="F32" s="127"/>
      <c r="G32" s="41" t="s">
        <v>174</v>
      </c>
      <c r="H32" s="124">
        <v>90</v>
      </c>
      <c r="I32" s="127" t="s">
        <v>97</v>
      </c>
      <c r="J32" s="41" t="s">
        <v>107</v>
      </c>
      <c r="K32" s="136" t="s">
        <v>97</v>
      </c>
      <c r="L32" s="136" t="s">
        <v>97</v>
      </c>
      <c r="M32" s="228" t="s">
        <v>213</v>
      </c>
      <c r="N32" s="171" t="s">
        <v>159</v>
      </c>
      <c r="O32" s="171">
        <v>50</v>
      </c>
      <c r="P32" s="178" t="s">
        <v>160</v>
      </c>
      <c r="Q32" s="128" t="s">
        <v>73</v>
      </c>
      <c r="R32" s="127" t="s">
        <v>185</v>
      </c>
    </row>
    <row r="33" spans="1:20" ht="120" customHeight="1" x14ac:dyDescent="0.25">
      <c r="A33" s="169" t="s">
        <v>60</v>
      </c>
      <c r="B33" s="170" t="s">
        <v>99</v>
      </c>
      <c r="C33" s="170" t="s">
        <v>99</v>
      </c>
      <c r="D33" s="41" t="s">
        <v>110</v>
      </c>
      <c r="E33" s="128" t="s">
        <v>22</v>
      </c>
      <c r="F33" s="128" t="s">
        <v>22</v>
      </c>
      <c r="G33" s="41" t="s">
        <v>165</v>
      </c>
      <c r="H33" s="128" t="s">
        <v>18</v>
      </c>
      <c r="I33" s="128">
        <v>150</v>
      </c>
      <c r="J33" s="169" t="s">
        <v>164</v>
      </c>
      <c r="K33" s="170" t="s">
        <v>99</v>
      </c>
      <c r="L33" s="170">
        <v>150</v>
      </c>
      <c r="M33" s="41" t="s">
        <v>152</v>
      </c>
      <c r="N33" s="128" t="s">
        <v>22</v>
      </c>
      <c r="O33" s="128" t="s">
        <v>159</v>
      </c>
      <c r="P33" s="169" t="s">
        <v>186</v>
      </c>
      <c r="Q33" s="170">
        <v>150</v>
      </c>
      <c r="R33" s="170">
        <v>150</v>
      </c>
    </row>
    <row r="34" spans="1:20" ht="46.5" x14ac:dyDescent="0.25">
      <c r="A34" s="169"/>
      <c r="B34" s="170"/>
      <c r="C34" s="170"/>
      <c r="D34" s="257" t="s">
        <v>202</v>
      </c>
      <c r="E34" s="141" t="s">
        <v>203</v>
      </c>
      <c r="F34" s="141" t="s">
        <v>204</v>
      </c>
      <c r="G34" s="41"/>
      <c r="H34" s="128"/>
      <c r="I34" s="128"/>
      <c r="J34" s="169"/>
      <c r="K34" s="170"/>
      <c r="L34" s="170"/>
      <c r="M34" s="41" t="s">
        <v>184</v>
      </c>
      <c r="N34" s="127" t="s">
        <v>159</v>
      </c>
      <c r="O34" s="136" t="s">
        <v>138</v>
      </c>
      <c r="P34" s="169"/>
      <c r="Q34" s="170"/>
      <c r="R34" s="170"/>
    </row>
    <row r="35" spans="1:20" ht="30" x14ac:dyDescent="0.25">
      <c r="A35" s="169"/>
      <c r="B35" s="170"/>
      <c r="C35" s="170"/>
      <c r="D35" s="140" t="s">
        <v>205</v>
      </c>
      <c r="E35" s="258" t="s">
        <v>18</v>
      </c>
      <c r="F35" s="258" t="s">
        <v>106</v>
      </c>
      <c r="G35" s="41"/>
      <c r="H35" s="128"/>
      <c r="I35" s="128"/>
      <c r="J35" s="169"/>
      <c r="K35" s="170"/>
      <c r="L35" s="170"/>
      <c r="M35" s="41"/>
      <c r="N35" s="127"/>
      <c r="O35" s="127"/>
      <c r="P35" s="169"/>
      <c r="Q35" s="170"/>
      <c r="R35" s="170"/>
    </row>
    <row r="36" spans="1:20" ht="66.75" customHeight="1" x14ac:dyDescent="0.25">
      <c r="A36" s="41" t="s">
        <v>224</v>
      </c>
      <c r="B36" s="136" t="s">
        <v>54</v>
      </c>
      <c r="C36" s="136" t="s">
        <v>225</v>
      </c>
      <c r="D36" s="41" t="s">
        <v>226</v>
      </c>
      <c r="E36" s="127" t="s">
        <v>64</v>
      </c>
      <c r="F36" s="127" t="s">
        <v>64</v>
      </c>
      <c r="G36" s="41" t="s">
        <v>98</v>
      </c>
      <c r="H36" s="128" t="s">
        <v>63</v>
      </c>
      <c r="I36" s="128" t="s">
        <v>63</v>
      </c>
      <c r="J36" s="41" t="s">
        <v>227</v>
      </c>
      <c r="K36" s="127">
        <v>200</v>
      </c>
      <c r="L36" s="136" t="s">
        <v>54</v>
      </c>
      <c r="M36" s="41" t="s">
        <v>228</v>
      </c>
      <c r="N36" s="137" t="s">
        <v>54</v>
      </c>
      <c r="O36" s="137" t="s">
        <v>64</v>
      </c>
      <c r="P36" s="41" t="s">
        <v>98</v>
      </c>
      <c r="Q36" s="128" t="s">
        <v>63</v>
      </c>
      <c r="R36" s="128" t="s">
        <v>63</v>
      </c>
    </row>
    <row r="37" spans="1:20" ht="15.75" x14ac:dyDescent="0.25">
      <c r="A37" s="41"/>
      <c r="B37" s="136"/>
      <c r="C37" s="136"/>
      <c r="D37" s="41"/>
      <c r="E37" s="127"/>
      <c r="F37" s="127"/>
      <c r="G37" s="41"/>
      <c r="H37" s="128"/>
      <c r="I37" s="128"/>
      <c r="J37" s="41"/>
      <c r="K37" s="127"/>
      <c r="L37" s="127"/>
      <c r="M37" s="41"/>
      <c r="N37" s="137"/>
      <c r="O37" s="137"/>
      <c r="P37" s="179"/>
      <c r="Q37" s="172"/>
      <c r="R37" s="172"/>
    </row>
    <row r="38" spans="1:20" x14ac:dyDescent="0.25">
      <c r="A38" s="41" t="s">
        <v>29</v>
      </c>
      <c r="B38" s="124">
        <v>35</v>
      </c>
      <c r="C38" s="124">
        <v>20</v>
      </c>
      <c r="D38" s="41" t="s">
        <v>29</v>
      </c>
      <c r="E38" s="124">
        <v>20</v>
      </c>
      <c r="F38" s="124">
        <v>20</v>
      </c>
      <c r="G38" s="41" t="s">
        <v>29</v>
      </c>
      <c r="H38" s="124">
        <v>35</v>
      </c>
      <c r="I38" s="124">
        <v>20</v>
      </c>
      <c r="J38" s="41" t="s">
        <v>29</v>
      </c>
      <c r="K38" s="124">
        <v>20</v>
      </c>
      <c r="L38" s="124">
        <v>20</v>
      </c>
      <c r="M38" s="41" t="s">
        <v>29</v>
      </c>
      <c r="N38" s="124">
        <v>25</v>
      </c>
      <c r="O38" s="124" t="s">
        <v>159</v>
      </c>
      <c r="P38" s="41" t="s">
        <v>29</v>
      </c>
      <c r="Q38" s="124">
        <v>20</v>
      </c>
      <c r="R38" s="124">
        <v>20</v>
      </c>
    </row>
    <row r="39" spans="1:20" x14ac:dyDescent="0.25">
      <c r="A39" s="41" t="s">
        <v>30</v>
      </c>
      <c r="B39" s="124">
        <v>20</v>
      </c>
      <c r="C39" s="124">
        <v>20</v>
      </c>
      <c r="D39" s="41" t="s">
        <v>30</v>
      </c>
      <c r="E39" s="124">
        <v>40</v>
      </c>
      <c r="F39" s="124">
        <v>30</v>
      </c>
      <c r="G39" s="41" t="s">
        <v>30</v>
      </c>
      <c r="H39" s="124">
        <v>25</v>
      </c>
      <c r="I39" s="124">
        <v>20</v>
      </c>
      <c r="J39" s="41" t="s">
        <v>30</v>
      </c>
      <c r="K39" s="124" t="s">
        <v>159</v>
      </c>
      <c r="L39" s="124">
        <v>20</v>
      </c>
      <c r="M39" s="41" t="s">
        <v>30</v>
      </c>
      <c r="N39" s="124">
        <v>20</v>
      </c>
      <c r="O39" s="124">
        <v>30</v>
      </c>
      <c r="P39" s="41" t="s">
        <v>30</v>
      </c>
      <c r="Q39" s="124">
        <v>20</v>
      </c>
      <c r="R39" s="124">
        <v>20</v>
      </c>
    </row>
    <row r="40" spans="1:20" ht="15.75" x14ac:dyDescent="0.25">
      <c r="A40" s="8" t="s">
        <v>15</v>
      </c>
      <c r="B40" s="9">
        <v>598</v>
      </c>
      <c r="C40" s="9">
        <v>468</v>
      </c>
      <c r="D40" s="8" t="s">
        <v>15</v>
      </c>
      <c r="E40" s="9">
        <v>460</v>
      </c>
      <c r="F40" s="9">
        <v>450</v>
      </c>
      <c r="G40" s="8" t="s">
        <v>15</v>
      </c>
      <c r="H40" s="9">
        <v>565</v>
      </c>
      <c r="I40" s="9">
        <v>490</v>
      </c>
      <c r="J40" s="8" t="s">
        <v>15</v>
      </c>
      <c r="K40" s="9">
        <v>573</v>
      </c>
      <c r="L40" s="9">
        <v>490</v>
      </c>
      <c r="M40" s="8" t="s">
        <v>15</v>
      </c>
      <c r="N40" s="9">
        <v>505</v>
      </c>
      <c r="O40" s="9">
        <v>530</v>
      </c>
      <c r="P40" s="8" t="s">
        <v>15</v>
      </c>
      <c r="Q40" s="9">
        <v>590</v>
      </c>
      <c r="R40" s="9">
        <v>460</v>
      </c>
    </row>
    <row r="41" spans="1:20" ht="32.25" customHeight="1" x14ac:dyDescent="0.25">
      <c r="A41" s="139"/>
      <c r="B41" s="139"/>
      <c r="C41" s="139"/>
      <c r="D41" s="220" t="s">
        <v>206</v>
      </c>
      <c r="E41" s="222">
        <v>575</v>
      </c>
      <c r="F41" s="221">
        <v>575</v>
      </c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</row>
    <row r="42" spans="1:20" ht="15.75" x14ac:dyDescent="0.25">
      <c r="A42" s="131" t="s">
        <v>81</v>
      </c>
      <c r="B42" s="138">
        <v>20.2</v>
      </c>
      <c r="C42" s="273">
        <v>31.15</v>
      </c>
      <c r="D42" s="139"/>
      <c r="E42" s="138">
        <v>20.21</v>
      </c>
      <c r="F42" s="273">
        <v>12.73</v>
      </c>
      <c r="G42" s="139"/>
      <c r="H42" s="138">
        <v>20.2</v>
      </c>
      <c r="I42" s="273">
        <v>15.72</v>
      </c>
      <c r="J42" s="139"/>
      <c r="K42" s="138">
        <v>15.04</v>
      </c>
      <c r="L42" s="273">
        <v>15.31</v>
      </c>
      <c r="M42" s="131"/>
      <c r="N42" s="138">
        <v>20.149999999999999</v>
      </c>
      <c r="O42" s="273">
        <v>18.77</v>
      </c>
      <c r="P42" s="139"/>
      <c r="Q42" s="138">
        <v>15.99</v>
      </c>
      <c r="R42" s="273">
        <v>12.35</v>
      </c>
      <c r="S42" s="184">
        <f>B42+E42+H42+K42+N42+Q42</f>
        <v>111.79</v>
      </c>
      <c r="T42" s="184">
        <f t="shared" ref="S42:T45" si="1">C42+F42+I42+L42+O42+R42</f>
        <v>106.02999999999999</v>
      </c>
    </row>
    <row r="43" spans="1:20" ht="15.75" x14ac:dyDescent="0.25">
      <c r="A43" s="131" t="s">
        <v>82</v>
      </c>
      <c r="B43" s="138">
        <v>19.79</v>
      </c>
      <c r="C43" s="273">
        <v>7.81</v>
      </c>
      <c r="D43" s="139"/>
      <c r="E43" s="138">
        <v>20.71</v>
      </c>
      <c r="F43" s="273">
        <v>10.82</v>
      </c>
      <c r="G43" s="139"/>
      <c r="H43" s="138">
        <v>20.7</v>
      </c>
      <c r="I43" s="273">
        <v>21.64</v>
      </c>
      <c r="J43" s="139"/>
      <c r="K43" s="138">
        <v>15.17</v>
      </c>
      <c r="L43" s="273">
        <v>13.23</v>
      </c>
      <c r="M43" s="131"/>
      <c r="N43" s="138">
        <v>20.61</v>
      </c>
      <c r="O43" s="273">
        <v>18.28</v>
      </c>
      <c r="P43" s="139"/>
      <c r="Q43" s="138">
        <v>15.93</v>
      </c>
      <c r="R43" s="273">
        <v>12.59</v>
      </c>
      <c r="S43" s="184">
        <f t="shared" si="1"/>
        <v>112.91</v>
      </c>
      <c r="T43" s="184">
        <f t="shared" si="1"/>
        <v>84.37</v>
      </c>
    </row>
    <row r="44" spans="1:20" ht="15.75" x14ac:dyDescent="0.25">
      <c r="A44" s="159" t="s">
        <v>83</v>
      </c>
      <c r="B44" s="138">
        <v>79.59</v>
      </c>
      <c r="C44" s="273">
        <v>72.31</v>
      </c>
      <c r="D44" s="139"/>
      <c r="E44" s="138">
        <v>87.87</v>
      </c>
      <c r="F44" s="273">
        <v>54.26</v>
      </c>
      <c r="G44" s="139"/>
      <c r="H44" s="138">
        <v>81.11</v>
      </c>
      <c r="I44" s="273">
        <v>72.33</v>
      </c>
      <c r="J44" s="139"/>
      <c r="K44" s="138">
        <v>69.52</v>
      </c>
      <c r="L44" s="273">
        <v>81.010000000000005</v>
      </c>
      <c r="M44" s="159"/>
      <c r="N44" s="138">
        <v>80.989999999999995</v>
      </c>
      <c r="O44" s="273">
        <v>65.400000000000006</v>
      </c>
      <c r="P44" s="139"/>
      <c r="Q44" s="138">
        <v>70.31</v>
      </c>
      <c r="R44" s="273">
        <v>67.14</v>
      </c>
      <c r="S44" s="184">
        <f t="shared" si="1"/>
        <v>469.39</v>
      </c>
      <c r="T44" s="184">
        <f t="shared" si="1"/>
        <v>412.44999999999993</v>
      </c>
    </row>
    <row r="45" spans="1:20" ht="15.75" x14ac:dyDescent="0.25">
      <c r="A45" s="159" t="s">
        <v>84</v>
      </c>
      <c r="B45" s="138">
        <v>602</v>
      </c>
      <c r="C45" s="273">
        <v>493.25</v>
      </c>
      <c r="D45" s="139"/>
      <c r="E45" s="138">
        <v>616.85</v>
      </c>
      <c r="F45" s="273">
        <v>359.75</v>
      </c>
      <c r="G45" s="139"/>
      <c r="H45" s="138">
        <v>595.67999999999995</v>
      </c>
      <c r="I45" s="273">
        <v>554.51</v>
      </c>
      <c r="J45" s="139"/>
      <c r="K45" s="138">
        <v>458.69</v>
      </c>
      <c r="L45" s="273">
        <v>471.48</v>
      </c>
      <c r="M45" s="159"/>
      <c r="N45" s="138">
        <v>595.53</v>
      </c>
      <c r="O45" s="273">
        <v>502.5</v>
      </c>
      <c r="P45" s="139"/>
      <c r="Q45" s="138">
        <v>465.62</v>
      </c>
      <c r="R45" s="273">
        <v>415.91</v>
      </c>
      <c r="S45" s="184">
        <f t="shared" si="1"/>
        <v>3334.37</v>
      </c>
      <c r="T45" s="184">
        <f t="shared" si="1"/>
        <v>2797.3999999999996</v>
      </c>
    </row>
    <row r="46" spans="1:20" ht="15.75" x14ac:dyDescent="0.25">
      <c r="P46" s="307" t="s">
        <v>130</v>
      </c>
      <c r="Q46" s="307"/>
      <c r="R46" s="308"/>
      <c r="S46" s="183">
        <f>S23+S45</f>
        <v>6771.3499999999995</v>
      </c>
      <c r="T46" s="183">
        <f>T23+T45</f>
        <v>5822.7</v>
      </c>
    </row>
    <row r="47" spans="1:20" ht="15.75" x14ac:dyDescent="0.25">
      <c r="P47" s="309" t="s">
        <v>131</v>
      </c>
      <c r="Q47" s="309"/>
      <c r="R47" s="310"/>
      <c r="S47" s="183">
        <f>S46/12</f>
        <v>564.27916666666658</v>
      </c>
      <c r="T47" s="183">
        <f>T46/12</f>
        <v>485.22499999999997</v>
      </c>
    </row>
    <row r="48" spans="1:20" ht="15.75" x14ac:dyDescent="0.25">
      <c r="P48" s="311" t="s">
        <v>132</v>
      </c>
      <c r="Q48" s="311"/>
      <c r="R48" s="310"/>
      <c r="S48" s="186">
        <v>0.25</v>
      </c>
      <c r="T48" s="185" t="s">
        <v>129</v>
      </c>
    </row>
    <row r="49" spans="2:6" ht="15.75" x14ac:dyDescent="0.25">
      <c r="B49" s="46"/>
      <c r="C49" s="47"/>
      <c r="D49" s="47"/>
      <c r="E49" s="47"/>
      <c r="F49" s="47"/>
    </row>
  </sheetData>
  <mergeCells count="34">
    <mergeCell ref="A1:Q1"/>
    <mergeCell ref="A2:D2"/>
    <mergeCell ref="A3:D3"/>
    <mergeCell ref="A4:R4"/>
    <mergeCell ref="A5:C5"/>
    <mergeCell ref="D5:F5"/>
    <mergeCell ref="G5:I5"/>
    <mergeCell ref="J5:L5"/>
    <mergeCell ref="M5:O5"/>
    <mergeCell ref="P5:R5"/>
    <mergeCell ref="B6:C6"/>
    <mergeCell ref="E6:F6"/>
    <mergeCell ref="H6:I6"/>
    <mergeCell ref="K6:L6"/>
    <mergeCell ref="N6:O6"/>
    <mergeCell ref="Q6:R6"/>
    <mergeCell ref="Q28:R28"/>
    <mergeCell ref="A26:R26"/>
    <mergeCell ref="A27:C27"/>
    <mergeCell ref="D27:F27"/>
    <mergeCell ref="G27:I27"/>
    <mergeCell ref="J27:L27"/>
    <mergeCell ref="M27:O27"/>
    <mergeCell ref="P27:R27"/>
    <mergeCell ref="M2:P2"/>
    <mergeCell ref="M3:R3"/>
    <mergeCell ref="P46:R46"/>
    <mergeCell ref="P47:R47"/>
    <mergeCell ref="P48:R48"/>
    <mergeCell ref="B28:C28"/>
    <mergeCell ref="E28:F28"/>
    <mergeCell ref="H28:I28"/>
    <mergeCell ref="K28:L28"/>
    <mergeCell ref="N28:O28"/>
  </mergeCells>
  <pageMargins left="0.11811023622047245" right="0.11811023622047245" top="0.15748031496062992" bottom="0.15748031496062992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Меню младшие 1-4 кл ОСЕНЬ</vt:lpstr>
      <vt:lpstr>Меню старшие 5-11 кл ОСЕНЬ</vt:lpstr>
      <vt:lpstr>Замена 1 неделя</vt:lpstr>
      <vt:lpstr>Замена 2 неделя</vt:lpstr>
      <vt:lpstr>Меню сокр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novaks65@mail.ru</cp:lastModifiedBy>
  <cp:lastPrinted>2023-10-25T07:22:27Z</cp:lastPrinted>
  <dcterms:created xsi:type="dcterms:W3CDTF">2020-08-10T12:56:14Z</dcterms:created>
  <dcterms:modified xsi:type="dcterms:W3CDTF">2023-10-25T07:29:51Z</dcterms:modified>
</cp:coreProperties>
</file>